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ry.Holmes\Downloads\"/>
    </mc:Choice>
  </mc:AlternateContent>
  <xr:revisionPtr revIDLastSave="1345" documentId="8_{D41F6292-14FB-46FF-91BE-8C3E04899E07}" xr6:coauthVersionLast="47" xr6:coauthVersionMax="47" xr10:uidLastSave="{148DA333-6026-4DE6-8924-B8D9FDE74851}"/>
  <bookViews>
    <workbookView xWindow="-28920" yWindow="-120" windowWidth="29040" windowHeight="15840" xr2:uid="{00000000-000D-0000-FFFF-FFFF00000000}"/>
  </bookViews>
  <sheets>
    <sheet name="new-barcod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0" i="1" l="1"/>
  <c r="B853" i="1"/>
  <c r="B957" i="1"/>
  <c r="B1020" i="1"/>
  <c r="B1098" i="1"/>
  <c r="B382" i="1"/>
  <c r="B199" i="1"/>
  <c r="B1236" i="1"/>
  <c r="B158" i="1"/>
  <c r="B6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</calcChain>
</file>

<file path=xl/sharedStrings.xml><?xml version="1.0" encoding="utf-8"?>
<sst xmlns="http://schemas.openxmlformats.org/spreadsheetml/2006/main" count="1318" uniqueCount="1303">
  <si>
    <t>SKU</t>
  </si>
  <si>
    <t>Number</t>
  </si>
  <si>
    <t>ORI331</t>
  </si>
  <si>
    <t>4377200M</t>
  </si>
  <si>
    <t>4377300M</t>
  </si>
  <si>
    <t>4377400M</t>
  </si>
  <si>
    <t>4377500M</t>
  </si>
  <si>
    <t>4377600M</t>
  </si>
  <si>
    <t>UK00433M</t>
  </si>
  <si>
    <t>81002490M</t>
  </si>
  <si>
    <t>PPF632ARG</t>
  </si>
  <si>
    <t>4377800M</t>
  </si>
  <si>
    <t>2848600</t>
  </si>
  <si>
    <t>UK00916</t>
  </si>
  <si>
    <t>UK00917</t>
  </si>
  <si>
    <t>UK00918</t>
  </si>
  <si>
    <t>UK01456</t>
  </si>
  <si>
    <t>UK00618</t>
  </si>
  <si>
    <t>UK01455</t>
  </si>
  <si>
    <t>UK01454</t>
  </si>
  <si>
    <t>PPF5015AG</t>
  </si>
  <si>
    <t>ORI328</t>
  </si>
  <si>
    <t>UK01453</t>
  </si>
  <si>
    <t>UK01452</t>
  </si>
  <si>
    <t>UK01451</t>
  </si>
  <si>
    <t>UK01450</t>
  </si>
  <si>
    <t>UK01449</t>
  </si>
  <si>
    <t>UK01448</t>
  </si>
  <si>
    <t>1090100000000</t>
  </si>
  <si>
    <t>1350090000002</t>
  </si>
  <si>
    <t>1125105000000</t>
  </si>
  <si>
    <t>4300AG</t>
  </si>
  <si>
    <t>UK01572</t>
  </si>
  <si>
    <t>2046</t>
  </si>
  <si>
    <t>2046G</t>
  </si>
  <si>
    <t>2033</t>
  </si>
  <si>
    <t>MOTAG8</t>
  </si>
  <si>
    <t>MOTAG10</t>
  </si>
  <si>
    <t>MOTAG14</t>
  </si>
  <si>
    <t>MOTAG16</t>
  </si>
  <si>
    <t>2029</t>
  </si>
  <si>
    <t>2032G</t>
  </si>
  <si>
    <t>2030</t>
  </si>
  <si>
    <t>2032</t>
  </si>
  <si>
    <t>2022</t>
  </si>
  <si>
    <t>2022G</t>
  </si>
  <si>
    <t>2024</t>
  </si>
  <si>
    <t>MOT2AV50</t>
  </si>
  <si>
    <t>MOT2AV75</t>
  </si>
  <si>
    <t>MOT2AV100</t>
  </si>
  <si>
    <t>MOT2AV150</t>
  </si>
  <si>
    <t>MOT2AV200</t>
  </si>
  <si>
    <t>MOT2AV250</t>
  </si>
  <si>
    <t>MOT3AV50</t>
  </si>
  <si>
    <t>MOT3AV75</t>
  </si>
  <si>
    <t>MOT3AV100</t>
  </si>
  <si>
    <t>MOT3AV150</t>
  </si>
  <si>
    <t>MOT3AV200</t>
  </si>
  <si>
    <t>MOT3AV250</t>
  </si>
  <si>
    <t>EFP001</t>
  </si>
  <si>
    <t>EFP002</t>
  </si>
  <si>
    <t>EFP003</t>
  </si>
  <si>
    <t>EFP004</t>
  </si>
  <si>
    <t>EFP005</t>
  </si>
  <si>
    <t>EFP006</t>
  </si>
  <si>
    <t>EFP007</t>
  </si>
  <si>
    <t>EFP008</t>
  </si>
  <si>
    <t>EFP009</t>
  </si>
  <si>
    <t>EFP010</t>
  </si>
  <si>
    <t>EFP011</t>
  </si>
  <si>
    <t>EFP012</t>
  </si>
  <si>
    <t>EFP013</t>
  </si>
  <si>
    <t>EFP014</t>
  </si>
  <si>
    <t>EFP015</t>
  </si>
  <si>
    <t>EFP016</t>
  </si>
  <si>
    <t>EFP017</t>
  </si>
  <si>
    <t>EFP018</t>
  </si>
  <si>
    <t>EFP019</t>
  </si>
  <si>
    <t>EFP020</t>
  </si>
  <si>
    <t>EFP022</t>
  </si>
  <si>
    <t>EFP023</t>
  </si>
  <si>
    <t>EFP025</t>
  </si>
  <si>
    <t>EFP026</t>
  </si>
  <si>
    <t>EFP027</t>
  </si>
  <si>
    <t>EFP028</t>
  </si>
  <si>
    <t>SFP032</t>
  </si>
  <si>
    <t>SFP033</t>
  </si>
  <si>
    <t>SFP035</t>
  </si>
  <si>
    <t>SFP036</t>
  </si>
  <si>
    <t>SFP037</t>
  </si>
  <si>
    <t>SFP042</t>
  </si>
  <si>
    <t>SFP043</t>
  </si>
  <si>
    <t>SFP038</t>
  </si>
  <si>
    <t>SFP039</t>
  </si>
  <si>
    <t>SFP005</t>
  </si>
  <si>
    <t>SFP040</t>
  </si>
  <si>
    <t>SFP044</t>
  </si>
  <si>
    <t>SFP045</t>
  </si>
  <si>
    <t>SFP047</t>
  </si>
  <si>
    <t>SFP031</t>
  </si>
  <si>
    <t>SFP011</t>
  </si>
  <si>
    <t>END014</t>
  </si>
  <si>
    <t>END001</t>
  </si>
  <si>
    <t>END009</t>
  </si>
  <si>
    <t>END007</t>
  </si>
  <si>
    <t>END015</t>
  </si>
  <si>
    <t>END016</t>
  </si>
  <si>
    <t>END017</t>
  </si>
  <si>
    <t>END026</t>
  </si>
  <si>
    <t>END019</t>
  </si>
  <si>
    <t>END020</t>
  </si>
  <si>
    <t>END005</t>
  </si>
  <si>
    <t>END006</t>
  </si>
  <si>
    <t>END002</t>
  </si>
  <si>
    <t>END004</t>
  </si>
  <si>
    <t>END008</t>
  </si>
  <si>
    <t>END013</t>
  </si>
  <si>
    <t>END024</t>
  </si>
  <si>
    <t>END025</t>
  </si>
  <si>
    <t>END027</t>
  </si>
  <si>
    <t>END022</t>
  </si>
  <si>
    <t>END028</t>
  </si>
  <si>
    <t>END021</t>
  </si>
  <si>
    <t>SFPJ001</t>
  </si>
  <si>
    <t>SFPJ002</t>
  </si>
  <si>
    <t>SFPJ003</t>
  </si>
  <si>
    <t>SFPJ004</t>
  </si>
  <si>
    <t>SFPJ005</t>
  </si>
  <si>
    <t>SFPJ006</t>
  </si>
  <si>
    <t>SFPJ007</t>
  </si>
  <si>
    <t>SFPJ008</t>
  </si>
  <si>
    <t>SFPJ009</t>
  </si>
  <si>
    <t>SFPJ010</t>
  </si>
  <si>
    <t>SFPJ011</t>
  </si>
  <si>
    <t>SFP013</t>
  </si>
  <si>
    <t>SFP014</t>
  </si>
  <si>
    <t>SFP015</t>
  </si>
  <si>
    <t>SFP016</t>
  </si>
  <si>
    <t>SFP026</t>
  </si>
  <si>
    <t>SFP023</t>
  </si>
  <si>
    <t>SFP041</t>
  </si>
  <si>
    <t>SFP009</t>
  </si>
  <si>
    <t>SFP012</t>
  </si>
  <si>
    <t>SFP018</t>
  </si>
  <si>
    <t>SFP019</t>
  </si>
  <si>
    <t>SFP022</t>
  </si>
  <si>
    <t>SFP027</t>
  </si>
  <si>
    <t>SFP028</t>
  </si>
  <si>
    <t>SFP021</t>
  </si>
  <si>
    <t>SFP025</t>
  </si>
  <si>
    <t>SFP051</t>
  </si>
  <si>
    <t>SFP052</t>
  </si>
  <si>
    <t>SFPJ018</t>
  </si>
  <si>
    <t>SFPJ012</t>
  </si>
  <si>
    <t>SFPJ016</t>
  </si>
  <si>
    <t>SFPJ017</t>
  </si>
  <si>
    <t>SFPJ015</t>
  </si>
  <si>
    <t>SFPJ013</t>
  </si>
  <si>
    <t>SFPJ014</t>
  </si>
  <si>
    <t>EFI004</t>
  </si>
  <si>
    <t>EFI010</t>
  </si>
  <si>
    <t>EFI003</t>
  </si>
  <si>
    <t>EFI001</t>
  </si>
  <si>
    <t>EFI005</t>
  </si>
  <si>
    <t>EFI006</t>
  </si>
  <si>
    <t>EFI009</t>
  </si>
  <si>
    <t>EFI007</t>
  </si>
  <si>
    <t>EFI008</t>
  </si>
  <si>
    <t>EFI014</t>
  </si>
  <si>
    <t>EFI011</t>
  </si>
  <si>
    <t>EFI012</t>
  </si>
  <si>
    <t>EFI013</t>
  </si>
  <si>
    <t>EFI015</t>
  </si>
  <si>
    <t>EFI016</t>
  </si>
  <si>
    <t>EFI017</t>
  </si>
  <si>
    <t>EMV001</t>
  </si>
  <si>
    <t>HSE015</t>
  </si>
  <si>
    <t>HSE016</t>
  </si>
  <si>
    <t>HSE017</t>
  </si>
  <si>
    <t>HSE019</t>
  </si>
  <si>
    <t>HSE021</t>
  </si>
  <si>
    <t>HSE022</t>
  </si>
  <si>
    <t>HSE023</t>
  </si>
  <si>
    <t>HSE024</t>
  </si>
  <si>
    <t>HSE025</t>
  </si>
  <si>
    <t>HSE026</t>
  </si>
  <si>
    <t>HSE027</t>
  </si>
  <si>
    <t>HSE028</t>
  </si>
  <si>
    <t>HSE029</t>
  </si>
  <si>
    <t>HSE030</t>
  </si>
  <si>
    <t>HSE031</t>
  </si>
  <si>
    <t>HSE032</t>
  </si>
  <si>
    <t>HSE001</t>
  </si>
  <si>
    <t>HSE002</t>
  </si>
  <si>
    <t>HSE006</t>
  </si>
  <si>
    <t>HSE005</t>
  </si>
  <si>
    <t>HSE009</t>
  </si>
  <si>
    <t>HSE010</t>
  </si>
  <si>
    <t>HSE007</t>
  </si>
  <si>
    <t>HSE008</t>
  </si>
  <si>
    <t>HSE011</t>
  </si>
  <si>
    <t>HSE012</t>
  </si>
  <si>
    <t>HSE013</t>
  </si>
  <si>
    <t>HSE014</t>
  </si>
  <si>
    <t>CAPSS</t>
  </si>
  <si>
    <t>HSE018</t>
  </si>
  <si>
    <t>HSI001</t>
  </si>
  <si>
    <t>HSI002</t>
  </si>
  <si>
    <t>HSI003</t>
  </si>
  <si>
    <t>HSI004</t>
  </si>
  <si>
    <t>HSI005</t>
  </si>
  <si>
    <t>HSI006</t>
  </si>
  <si>
    <t>HSI007</t>
  </si>
  <si>
    <t>HSI008</t>
  </si>
  <si>
    <t>HSI009</t>
  </si>
  <si>
    <t>HSI010</t>
  </si>
  <si>
    <t>HSI012E</t>
  </si>
  <si>
    <t>AGMINI01</t>
  </si>
  <si>
    <t>AGMINI02</t>
  </si>
  <si>
    <t>AGMINI03</t>
  </si>
  <si>
    <t>AGMINI04</t>
  </si>
  <si>
    <t>AGMINI05</t>
  </si>
  <si>
    <t>AGMINI06</t>
  </si>
  <si>
    <t>AGMINI07</t>
  </si>
  <si>
    <t>AGMINI08</t>
  </si>
  <si>
    <t>AGMINI09</t>
  </si>
  <si>
    <t>AGMINI10</t>
  </si>
  <si>
    <t>AGMINI11</t>
  </si>
  <si>
    <t>AGMINI12</t>
  </si>
  <si>
    <t>PSL10010</t>
  </si>
  <si>
    <t>PSL10005</t>
  </si>
  <si>
    <t>ORI125</t>
  </si>
  <si>
    <t>PSL10043</t>
  </si>
  <si>
    <t>PSL40005</t>
  </si>
  <si>
    <t>PFG70001</t>
  </si>
  <si>
    <t>PRD102</t>
  </si>
  <si>
    <t>WAS100</t>
  </si>
  <si>
    <t>WEB302</t>
  </si>
  <si>
    <t>WEB303</t>
  </si>
  <si>
    <t>GEA002</t>
  </si>
  <si>
    <t>GEA003</t>
  </si>
  <si>
    <t>GEA004</t>
  </si>
  <si>
    <t>GEA006</t>
  </si>
  <si>
    <t>GEA007</t>
  </si>
  <si>
    <t>GEA008</t>
  </si>
  <si>
    <t>GEA008BLK</t>
  </si>
  <si>
    <t>PRD127</t>
  </si>
  <si>
    <t>PRD00026</t>
  </si>
  <si>
    <t>PRD04326</t>
  </si>
  <si>
    <t>PRD00036</t>
  </si>
  <si>
    <t>PRD04336</t>
  </si>
  <si>
    <t>PRD00035</t>
  </si>
  <si>
    <t>PRD04335</t>
  </si>
  <si>
    <t>PRD00030</t>
  </si>
  <si>
    <t>PRD04330</t>
  </si>
  <si>
    <t>PRD00028</t>
  </si>
  <si>
    <t>PRD04328</t>
  </si>
  <si>
    <t>PRD00012</t>
  </si>
  <si>
    <t>PRD04312</t>
  </si>
  <si>
    <t>PRD00029</t>
  </si>
  <si>
    <t>PRD04329</t>
  </si>
  <si>
    <t>PRD00003</t>
  </si>
  <si>
    <t>PRD00002</t>
  </si>
  <si>
    <t>PRD00042</t>
  </si>
  <si>
    <t>SPP100</t>
  </si>
  <si>
    <t>PRD00008</t>
  </si>
  <si>
    <t>WAS102</t>
  </si>
  <si>
    <t>WAS013</t>
  </si>
  <si>
    <t>PRD001</t>
  </si>
  <si>
    <t>PRD002</t>
  </si>
  <si>
    <t>PRD003</t>
  </si>
  <si>
    <t>PRD004</t>
  </si>
  <si>
    <t>PRDSL</t>
  </si>
  <si>
    <t>PRDSS</t>
  </si>
  <si>
    <t>PRD101</t>
  </si>
  <si>
    <t>PRD103</t>
  </si>
  <si>
    <t>KEY003</t>
  </si>
  <si>
    <t>RTC002</t>
  </si>
  <si>
    <t>BUC200</t>
  </si>
  <si>
    <t>PHW002</t>
  </si>
  <si>
    <t>SLB001</t>
  </si>
  <si>
    <t>PRD110</t>
  </si>
  <si>
    <t>PRD111</t>
  </si>
  <si>
    <t>PRD116</t>
  </si>
  <si>
    <t>GRO100</t>
  </si>
  <si>
    <t>PRD00032</t>
  </si>
  <si>
    <t>PLU200</t>
  </si>
  <si>
    <t>PRD00033</t>
  </si>
  <si>
    <t>PRD606</t>
  </si>
  <si>
    <t>PRD00021</t>
  </si>
  <si>
    <t>PRD00020</t>
  </si>
  <si>
    <t>PRD0051</t>
  </si>
  <si>
    <t>PRD0050</t>
  </si>
  <si>
    <t>PRD0060</t>
  </si>
  <si>
    <t>PRD0061</t>
  </si>
  <si>
    <t>PRD0070</t>
  </si>
  <si>
    <t>PRD0071</t>
  </si>
  <si>
    <t>PRD0040</t>
  </si>
  <si>
    <t>PRD0041</t>
  </si>
  <si>
    <t>PRD90501</t>
  </si>
  <si>
    <t>PRD90555</t>
  </si>
  <si>
    <t>SET002</t>
  </si>
  <si>
    <t>NUT040</t>
  </si>
  <si>
    <t>PRD90009</t>
  </si>
  <si>
    <t>PRD90007</t>
  </si>
  <si>
    <t>PRD90008</t>
  </si>
  <si>
    <t>MOT604</t>
  </si>
  <si>
    <t>PRD90104</t>
  </si>
  <si>
    <t>PRD90106</t>
  </si>
  <si>
    <t>PRD605CP</t>
  </si>
  <si>
    <t>PRD90058</t>
  </si>
  <si>
    <t>PRD90057</t>
  </si>
  <si>
    <t>PRD605RKS</t>
  </si>
  <si>
    <t>PRD605RBA</t>
  </si>
  <si>
    <t>HEL001</t>
  </si>
  <si>
    <t>HEL002</t>
  </si>
  <si>
    <t>HEL004</t>
  </si>
  <si>
    <t>HEL102</t>
  </si>
  <si>
    <t>HEL103</t>
  </si>
  <si>
    <t>HEL104</t>
  </si>
  <si>
    <t>HEL204</t>
  </si>
  <si>
    <t>HEL205</t>
  </si>
  <si>
    <t>HEL101P</t>
  </si>
  <si>
    <t>HEL201</t>
  </si>
  <si>
    <t>HEL202</t>
  </si>
  <si>
    <t>PRD20009</t>
  </si>
  <si>
    <t>HEL100P</t>
  </si>
  <si>
    <t>HEL200</t>
  </si>
  <si>
    <t>HEL203</t>
  </si>
  <si>
    <t>HEL408</t>
  </si>
  <si>
    <t>HEL410WL</t>
  </si>
  <si>
    <t>HEL003</t>
  </si>
  <si>
    <t>HEL005</t>
  </si>
  <si>
    <t>ERC3023</t>
  </si>
  <si>
    <t>V600-9B/2</t>
  </si>
  <si>
    <t>ERC3009</t>
  </si>
  <si>
    <t>ERC3003</t>
  </si>
  <si>
    <t>ERC3002</t>
  </si>
  <si>
    <t>ERC3004</t>
  </si>
  <si>
    <t>ERC3004W</t>
  </si>
  <si>
    <t>ERC3006</t>
  </si>
  <si>
    <t>ERC3001</t>
  </si>
  <si>
    <t>ERC3010</t>
  </si>
  <si>
    <t>ERC3007</t>
  </si>
  <si>
    <t>ERC3008</t>
  </si>
  <si>
    <t>ERC3016</t>
  </si>
  <si>
    <t>ERC3015</t>
  </si>
  <si>
    <t>ERC3014</t>
  </si>
  <si>
    <t>ERC3020</t>
  </si>
  <si>
    <t>ERC3022</t>
  </si>
  <si>
    <t>ERC3021</t>
  </si>
  <si>
    <t>ERC3018</t>
  </si>
  <si>
    <t>ERC3017</t>
  </si>
  <si>
    <t>ERC30000</t>
  </si>
  <si>
    <t>ERC3012</t>
  </si>
  <si>
    <t>ERC3013</t>
  </si>
  <si>
    <t>ERC3011</t>
  </si>
  <si>
    <t>ERC3019</t>
  </si>
  <si>
    <t>ERC3005</t>
  </si>
  <si>
    <t>ERC3026</t>
  </si>
  <si>
    <t>ERC3024</t>
  </si>
  <si>
    <t>ERC3025</t>
  </si>
  <si>
    <t>PRD00045B</t>
  </si>
  <si>
    <t>LOC001</t>
  </si>
  <si>
    <t>LEN000</t>
  </si>
  <si>
    <t>LOG002</t>
  </si>
  <si>
    <t>HOOK002</t>
  </si>
  <si>
    <t>RIN010</t>
  </si>
  <si>
    <t>COR012</t>
  </si>
  <si>
    <t>COR016</t>
  </si>
  <si>
    <t>COR020</t>
  </si>
  <si>
    <t>COR012BK</t>
  </si>
  <si>
    <t>COR016BK</t>
  </si>
  <si>
    <t>COR020BK</t>
  </si>
  <si>
    <t>SLC00110</t>
  </si>
  <si>
    <t>SLC00210</t>
  </si>
  <si>
    <t>AVC3250036</t>
  </si>
  <si>
    <t>PCR00015C</t>
  </si>
  <si>
    <t>PCR00007</t>
  </si>
  <si>
    <t>SET004</t>
  </si>
  <si>
    <t>CAS007</t>
  </si>
  <si>
    <t>HAN008</t>
  </si>
  <si>
    <t>NUT012</t>
  </si>
  <si>
    <t>PCR10001</t>
  </si>
  <si>
    <t>PCR00015</t>
  </si>
  <si>
    <t>PPB20002</t>
  </si>
  <si>
    <t>NUT008</t>
  </si>
  <si>
    <t>NUT007</t>
  </si>
  <si>
    <t>PCR00003</t>
  </si>
  <si>
    <t>PCR00001</t>
  </si>
  <si>
    <t>PPB20001</t>
  </si>
  <si>
    <t>CAS005</t>
  </si>
  <si>
    <t>CAS006</t>
  </si>
  <si>
    <t>CAS008</t>
  </si>
  <si>
    <t>PCR00016</t>
  </si>
  <si>
    <t>PCR00017</t>
  </si>
  <si>
    <t>PCR00019</t>
  </si>
  <si>
    <t>PCR00018</t>
  </si>
  <si>
    <t>PCR00022</t>
  </si>
  <si>
    <t>HOOK006</t>
  </si>
  <si>
    <t>LINK001</t>
  </si>
  <si>
    <t>SLOK002</t>
  </si>
  <si>
    <t>HOOK007</t>
  </si>
  <si>
    <t>NUT002</t>
  </si>
  <si>
    <t>SLOK001</t>
  </si>
  <si>
    <t>SHAK001</t>
  </si>
  <si>
    <t>NSF001</t>
  </si>
  <si>
    <t>NUT100</t>
  </si>
  <si>
    <t>HOOK001</t>
  </si>
  <si>
    <t>RAT100</t>
  </si>
  <si>
    <t>PSFS004</t>
  </si>
  <si>
    <t>PSFS001</t>
  </si>
  <si>
    <t>PSCS001</t>
  </si>
  <si>
    <t>PSEC002</t>
  </si>
  <si>
    <t>PSEC002H</t>
  </si>
  <si>
    <t>RAT000</t>
  </si>
  <si>
    <t>RIN003</t>
  </si>
  <si>
    <t>No code on system</t>
  </si>
  <si>
    <t>SPR001</t>
  </si>
  <si>
    <t>SPR002</t>
  </si>
  <si>
    <t>PAN001</t>
  </si>
  <si>
    <t>FBA001</t>
  </si>
  <si>
    <t>BUC001</t>
  </si>
  <si>
    <t>EYEB005</t>
  </si>
  <si>
    <t>DRI010</t>
  </si>
  <si>
    <t>INST02</t>
  </si>
  <si>
    <t>PTP201</t>
  </si>
  <si>
    <t>PTP00102</t>
  </si>
  <si>
    <t>HAN004</t>
  </si>
  <si>
    <t>VAL103</t>
  </si>
  <si>
    <t>VAL104</t>
  </si>
  <si>
    <t>PAB450</t>
  </si>
  <si>
    <t>PAB600</t>
  </si>
  <si>
    <t>PLB450</t>
  </si>
  <si>
    <t>PLB600</t>
  </si>
  <si>
    <t>ILT101</t>
  </si>
  <si>
    <t>ILT201</t>
  </si>
  <si>
    <t>CCCB01</t>
  </si>
  <si>
    <t>EMV010</t>
  </si>
  <si>
    <t>EPF770631</t>
  </si>
  <si>
    <t>LED004</t>
  </si>
  <si>
    <t>LED012</t>
  </si>
  <si>
    <t>NUT010</t>
  </si>
  <si>
    <t>NUT017</t>
  </si>
  <si>
    <t>PAC050</t>
  </si>
  <si>
    <t>PAC052</t>
  </si>
  <si>
    <t>PAC053</t>
  </si>
  <si>
    <t>PPF200ARG</t>
  </si>
  <si>
    <t>PRD00003B</t>
  </si>
  <si>
    <t>PSRS001</t>
  </si>
  <si>
    <t>SCMC001</t>
  </si>
  <si>
    <t>SFP017</t>
  </si>
  <si>
    <t>SFP020</t>
  </si>
  <si>
    <t>UFP001</t>
  </si>
  <si>
    <t>QPR010</t>
  </si>
  <si>
    <t>QPR030</t>
  </si>
  <si>
    <t>PPL450K</t>
  </si>
  <si>
    <t>PPL600K</t>
  </si>
  <si>
    <t>TAP003</t>
  </si>
  <si>
    <t>ADH002</t>
  </si>
  <si>
    <t>PLR210</t>
  </si>
  <si>
    <t>PLR255</t>
  </si>
  <si>
    <t>LFG401</t>
  </si>
  <si>
    <t>LFG403</t>
  </si>
  <si>
    <t>CCS001</t>
  </si>
  <si>
    <t>LFG10104</t>
  </si>
  <si>
    <t>PLUGEU223</t>
  </si>
  <si>
    <t>DST300</t>
  </si>
  <si>
    <t>LED269</t>
  </si>
  <si>
    <t>LED003</t>
  </si>
  <si>
    <t>END036</t>
  </si>
  <si>
    <t>FPF160</t>
  </si>
  <si>
    <t>FPF260</t>
  </si>
  <si>
    <t>FPF165</t>
  </si>
  <si>
    <t>FPF170</t>
  </si>
  <si>
    <t>FPF106</t>
  </si>
  <si>
    <t>FPF110</t>
  </si>
  <si>
    <t>FPF115</t>
  </si>
  <si>
    <t>FPF120</t>
  </si>
  <si>
    <t>FPF125</t>
  </si>
  <si>
    <t>FPF130</t>
  </si>
  <si>
    <t>FPF135</t>
  </si>
  <si>
    <t>FPF140</t>
  </si>
  <si>
    <t>FPF145</t>
  </si>
  <si>
    <t>FPF150</t>
  </si>
  <si>
    <t>FPF155</t>
  </si>
  <si>
    <t>FPF001</t>
  </si>
  <si>
    <t>FPF002</t>
  </si>
  <si>
    <t>FPF003</t>
  </si>
  <si>
    <t>FPF210</t>
  </si>
  <si>
    <t>FPF220</t>
  </si>
  <si>
    <t>FPF225</t>
  </si>
  <si>
    <t>FPF235</t>
  </si>
  <si>
    <t>FPF240</t>
  </si>
  <si>
    <t>FPF245</t>
  </si>
  <si>
    <t>FPF250</t>
  </si>
  <si>
    <t>FPF255</t>
  </si>
  <si>
    <t>FRC005</t>
  </si>
  <si>
    <t>FRC010</t>
  </si>
  <si>
    <t>FRC015</t>
  </si>
  <si>
    <t>FRC020</t>
  </si>
  <si>
    <t>FRC025</t>
  </si>
  <si>
    <t>FRC030</t>
  </si>
  <si>
    <t>FRC035</t>
  </si>
  <si>
    <t>FRC040</t>
  </si>
  <si>
    <t>FRC045</t>
  </si>
  <si>
    <t>PPF1015B</t>
  </si>
  <si>
    <t>PPF105C10B</t>
  </si>
  <si>
    <t>PPF10710B</t>
  </si>
  <si>
    <t>PPF1125B</t>
  </si>
  <si>
    <t>PPF1335</t>
  </si>
  <si>
    <t>PPF11410B</t>
  </si>
  <si>
    <t>PPF25025</t>
  </si>
  <si>
    <t>PVC005</t>
  </si>
  <si>
    <t>PVC010</t>
  </si>
  <si>
    <t>PVC015</t>
  </si>
  <si>
    <t>PVC020</t>
  </si>
  <si>
    <t>PVC025</t>
  </si>
  <si>
    <t>PVC030</t>
  </si>
  <si>
    <t>PVC035</t>
  </si>
  <si>
    <t>PVC105</t>
  </si>
  <si>
    <t>PVC110</t>
  </si>
  <si>
    <t>PVC115</t>
  </si>
  <si>
    <t>PVC120</t>
  </si>
  <si>
    <t>PVC125</t>
  </si>
  <si>
    <t>PVC130</t>
  </si>
  <si>
    <t>PVC135</t>
  </si>
  <si>
    <t>PVC140</t>
  </si>
  <si>
    <t>PVC990</t>
  </si>
  <si>
    <t>PVC205</t>
  </si>
  <si>
    <t>PVC210</t>
  </si>
  <si>
    <t>PVC215</t>
  </si>
  <si>
    <t>PVC220</t>
  </si>
  <si>
    <t>PVC225</t>
  </si>
  <si>
    <t>PVC230</t>
  </si>
  <si>
    <t>PVC235</t>
  </si>
  <si>
    <t>PVC240</t>
  </si>
  <si>
    <t>PVC991</t>
  </si>
  <si>
    <t>PVC305</t>
  </si>
  <si>
    <t>PVC310</t>
  </si>
  <si>
    <t>PVC315</t>
  </si>
  <si>
    <t>PVC320</t>
  </si>
  <si>
    <t>PVC325</t>
  </si>
  <si>
    <t>PVC330</t>
  </si>
  <si>
    <t>PVC335</t>
  </si>
  <si>
    <t>PVC340</t>
  </si>
  <si>
    <t>PVC992</t>
  </si>
  <si>
    <t>PVC405</t>
  </si>
  <si>
    <t>PVC410</t>
  </si>
  <si>
    <t>PVC415</t>
  </si>
  <si>
    <t>PVC420</t>
  </si>
  <si>
    <t>PVC425</t>
  </si>
  <si>
    <t>PVC430</t>
  </si>
  <si>
    <t>PVC435</t>
  </si>
  <si>
    <t>PVC440</t>
  </si>
  <si>
    <t>PVC993</t>
  </si>
  <si>
    <t>PVC505</t>
  </si>
  <si>
    <t>PVC510</t>
  </si>
  <si>
    <t>PVC515</t>
  </si>
  <si>
    <t>PVC520</t>
  </si>
  <si>
    <t>PVC525</t>
  </si>
  <si>
    <t>PVC530</t>
  </si>
  <si>
    <t>PVC535</t>
  </si>
  <si>
    <t>PVC540</t>
  </si>
  <si>
    <t>PVC994</t>
  </si>
  <si>
    <t>PVC605</t>
  </si>
  <si>
    <t>PVC610</t>
  </si>
  <si>
    <t>PVC615</t>
  </si>
  <si>
    <t>PVC620</t>
  </si>
  <si>
    <t>PVC625</t>
  </si>
  <si>
    <t>PVC630</t>
  </si>
  <si>
    <t>PVC635</t>
  </si>
  <si>
    <t>PVC640</t>
  </si>
  <si>
    <t>PVC995</t>
  </si>
  <si>
    <t>PVC705</t>
  </si>
  <si>
    <t>PVC710</t>
  </si>
  <si>
    <t>PVC715</t>
  </si>
  <si>
    <t>PVC720</t>
  </si>
  <si>
    <t>PVC725</t>
  </si>
  <si>
    <t>PVC730</t>
  </si>
  <si>
    <t>PVC735</t>
  </si>
  <si>
    <t>PVC740</t>
  </si>
  <si>
    <t>PVC996</t>
  </si>
  <si>
    <t>PVC905</t>
  </si>
  <si>
    <t>PVC910</t>
  </si>
  <si>
    <t>PVC915</t>
  </si>
  <si>
    <t>PVC920</t>
  </si>
  <si>
    <t>PVC925</t>
  </si>
  <si>
    <t>PVC930</t>
  </si>
  <si>
    <t>PVC935</t>
  </si>
  <si>
    <t>PVC940</t>
  </si>
  <si>
    <t>PVC955</t>
  </si>
  <si>
    <t>PVC956</t>
  </si>
  <si>
    <t>PVC957</t>
  </si>
  <si>
    <t>PVC959</t>
  </si>
  <si>
    <t>PVC960</t>
  </si>
  <si>
    <t>PVC965</t>
  </si>
  <si>
    <t>PVC970</t>
  </si>
  <si>
    <t>PVC975</t>
  </si>
  <si>
    <t>PVC980</t>
  </si>
  <si>
    <t>PVC985</t>
  </si>
  <si>
    <t>PPF125-500</t>
  </si>
  <si>
    <t>PPF127-500</t>
  </si>
  <si>
    <t>PPF130</t>
  </si>
  <si>
    <t>MVA333</t>
  </si>
  <si>
    <t>TWV002</t>
  </si>
  <si>
    <t>WCV001</t>
  </si>
  <si>
    <t>WCV002</t>
  </si>
  <si>
    <t>NRV015</t>
  </si>
  <si>
    <t>NRV020</t>
  </si>
  <si>
    <t>CCU001K</t>
  </si>
  <si>
    <t>PPK006K</t>
  </si>
  <si>
    <t>PPF660</t>
  </si>
  <si>
    <t>PPF656</t>
  </si>
  <si>
    <t>PPF657</t>
  </si>
  <si>
    <t>PPF658</t>
  </si>
  <si>
    <t>PPF659</t>
  </si>
  <si>
    <t>PPF622</t>
  </si>
  <si>
    <t>PPF654</t>
  </si>
  <si>
    <t>PPF650</t>
  </si>
  <si>
    <t>PPF651</t>
  </si>
  <si>
    <t>PPF652</t>
  </si>
  <si>
    <t>PPF653</t>
  </si>
  <si>
    <t>PPF655</t>
  </si>
  <si>
    <t>PPF620</t>
  </si>
  <si>
    <t>FPF405/1</t>
  </si>
  <si>
    <t>PPK005K</t>
  </si>
  <si>
    <t>XST002</t>
  </si>
  <si>
    <t>XST002PK</t>
  </si>
  <si>
    <t>XST002K</t>
  </si>
  <si>
    <t>CCU003K</t>
  </si>
  <si>
    <t>CCU003</t>
  </si>
  <si>
    <t>CCU004</t>
  </si>
  <si>
    <t>PPK007K</t>
  </si>
  <si>
    <t>PLI210S</t>
  </si>
  <si>
    <t>PLI220S</t>
  </si>
  <si>
    <t>PLI230S</t>
  </si>
  <si>
    <t>PLI240S</t>
  </si>
  <si>
    <t>PLI310S</t>
  </si>
  <si>
    <t>PLI320S</t>
  </si>
  <si>
    <t>PLI330S</t>
  </si>
  <si>
    <t>PLI340S</t>
  </si>
  <si>
    <t>FEL025</t>
  </si>
  <si>
    <t>FOA093DG</t>
  </si>
  <si>
    <t>FOA091</t>
  </si>
  <si>
    <t>ENDG500</t>
  </si>
  <si>
    <t>ENDG650</t>
  </si>
  <si>
    <t>ENDG750</t>
  </si>
  <si>
    <t>ENDG900</t>
  </si>
  <si>
    <t>WCF100</t>
  </si>
  <si>
    <t>AF1062</t>
  </si>
  <si>
    <t>62010</t>
  </si>
  <si>
    <t>MVA024</t>
  </si>
  <si>
    <t>MVA150</t>
  </si>
  <si>
    <t>MVA025</t>
  </si>
  <si>
    <t>MVA250</t>
  </si>
  <si>
    <t>RE272029ND</t>
  </si>
  <si>
    <t>MVA228</t>
  </si>
  <si>
    <t>MVA034</t>
  </si>
  <si>
    <t>2290512</t>
  </si>
  <si>
    <t>SFP010</t>
  </si>
  <si>
    <t>GFM001</t>
  </si>
  <si>
    <t>GFM003</t>
  </si>
  <si>
    <t>GFM001P</t>
  </si>
  <si>
    <t>MVA750</t>
  </si>
  <si>
    <t>MVA750P</t>
  </si>
  <si>
    <t>GPM001</t>
  </si>
  <si>
    <t>GPM001P</t>
  </si>
  <si>
    <t>62451</t>
  </si>
  <si>
    <t>62453</t>
  </si>
  <si>
    <t>MVA404</t>
  </si>
  <si>
    <t>GAU002</t>
  </si>
  <si>
    <t>RBW015</t>
  </si>
  <si>
    <t>RBW030</t>
  </si>
  <si>
    <t>JUB087</t>
  </si>
  <si>
    <t>JUB212</t>
  </si>
  <si>
    <t>WHE060</t>
  </si>
  <si>
    <t>WHE100</t>
  </si>
  <si>
    <t>WHE130</t>
  </si>
  <si>
    <t>WHE170</t>
  </si>
  <si>
    <t>WHE230</t>
  </si>
  <si>
    <t>EC80-5113-1C</t>
  </si>
  <si>
    <t>EC120-5113-3C</t>
  </si>
  <si>
    <t>FC100-5114-2C</t>
  </si>
  <si>
    <t>HCH100</t>
  </si>
  <si>
    <t>HCV100</t>
  </si>
  <si>
    <t>HCH078</t>
  </si>
  <si>
    <t>HCH112</t>
  </si>
  <si>
    <t>HCH117</t>
  </si>
  <si>
    <t>HCH121</t>
  </si>
  <si>
    <t>HCH101</t>
  </si>
  <si>
    <t>POD051</t>
  </si>
  <si>
    <t>POD053</t>
  </si>
  <si>
    <t>POD054</t>
  </si>
  <si>
    <t>POD052</t>
  </si>
  <si>
    <t>SCN150</t>
  </si>
  <si>
    <t>PSL432S</t>
  </si>
  <si>
    <t>PSL433S</t>
  </si>
  <si>
    <t>PSL434S</t>
  </si>
  <si>
    <t>PSL435S</t>
  </si>
  <si>
    <t>PSL432FS</t>
  </si>
  <si>
    <t>PSL433FS</t>
  </si>
  <si>
    <t>PSL434FS</t>
  </si>
  <si>
    <t>PSL435FS</t>
  </si>
  <si>
    <t>PSL433PS</t>
  </si>
  <si>
    <t>PSL432US</t>
  </si>
  <si>
    <t>PSL433US</t>
  </si>
  <si>
    <t>PSL434US</t>
  </si>
  <si>
    <t>PSL435US</t>
  </si>
  <si>
    <t>PSL430F</t>
  </si>
  <si>
    <t>PSL430A</t>
  </si>
  <si>
    <t>PSL432SS</t>
  </si>
  <si>
    <t>PSL433SS</t>
  </si>
  <si>
    <t>PSL434SS</t>
  </si>
  <si>
    <t>PSL435SS</t>
  </si>
  <si>
    <t>PSL436RWS</t>
  </si>
  <si>
    <t>PSL434DS</t>
  </si>
  <si>
    <t>PLH430</t>
  </si>
  <si>
    <t>WEA001C</t>
  </si>
  <si>
    <t>ESC001</t>
  </si>
  <si>
    <t>ESC043F</t>
  </si>
  <si>
    <t>ESC043</t>
  </si>
  <si>
    <t>PSL437</t>
  </si>
  <si>
    <t>PHR303</t>
  </si>
  <si>
    <t>PHR521</t>
  </si>
  <si>
    <t>PRF601</t>
  </si>
  <si>
    <t>PRF602</t>
  </si>
  <si>
    <t>PRF603</t>
  </si>
  <si>
    <t>PRF604</t>
  </si>
  <si>
    <t>PRF605</t>
  </si>
  <si>
    <t>GAT010</t>
  </si>
  <si>
    <t>PRF601H</t>
  </si>
  <si>
    <t>PRF601Q</t>
  </si>
  <si>
    <t>STA001</t>
  </si>
  <si>
    <t>DRI001</t>
  </si>
  <si>
    <t>SLE200</t>
  </si>
  <si>
    <t>CAP200</t>
  </si>
  <si>
    <t>CAP201</t>
  </si>
  <si>
    <t>CHK001</t>
  </si>
  <si>
    <t>KEY001</t>
  </si>
  <si>
    <t>KEY006</t>
  </si>
  <si>
    <t>IMM001</t>
  </si>
  <si>
    <t>EYELETS</t>
  </si>
  <si>
    <t>won't let me add a barcode</t>
  </si>
  <si>
    <t>CLE012BLC</t>
  </si>
  <si>
    <t>CLE016BLC</t>
  </si>
  <si>
    <t>CLE020BLC</t>
  </si>
  <si>
    <t>CLE012BKC</t>
  </si>
  <si>
    <t>CLE016BKC</t>
  </si>
  <si>
    <t>CLE020BKC</t>
  </si>
  <si>
    <t>PGE510B</t>
  </si>
  <si>
    <t>PGE512B</t>
  </si>
  <si>
    <t>PGE514B</t>
  </si>
  <si>
    <t>PGE515B</t>
  </si>
  <si>
    <t>PGE516B</t>
  </si>
  <si>
    <t>PGE520B</t>
  </si>
  <si>
    <t>PGE550B</t>
  </si>
  <si>
    <t>PGEW600</t>
  </si>
  <si>
    <t>PGE5212B</t>
  </si>
  <si>
    <t>PGE5234B</t>
  </si>
  <si>
    <t>PGSW700</t>
  </si>
  <si>
    <t>PSC400GB</t>
  </si>
  <si>
    <t>PGC500U</t>
  </si>
  <si>
    <t>ASC134</t>
  </si>
  <si>
    <t>TAR310</t>
  </si>
  <si>
    <t>WEB025</t>
  </si>
  <si>
    <t>COR251</t>
  </si>
  <si>
    <t>COR255</t>
  </si>
  <si>
    <t>PSU200</t>
  </si>
  <si>
    <t>RAEG140</t>
  </si>
  <si>
    <t>RAES140</t>
  </si>
  <si>
    <t>PIRA250</t>
  </si>
  <si>
    <t>PRD20040BK</t>
  </si>
  <si>
    <t>PRD20041</t>
  </si>
  <si>
    <t>PRD20041BK</t>
  </si>
  <si>
    <t>PRD020PFBK</t>
  </si>
  <si>
    <t>PRD050PFBK</t>
  </si>
  <si>
    <t>PRD100PFBK</t>
  </si>
  <si>
    <t>RTS100B</t>
  </si>
  <si>
    <t>WED100B</t>
  </si>
  <si>
    <t>WED200B</t>
  </si>
  <si>
    <t>PRD2043K</t>
  </si>
  <si>
    <t>Dan said to leave/asking for colour</t>
  </si>
  <si>
    <t>PRD2243K</t>
  </si>
  <si>
    <t>PRD2543K</t>
  </si>
  <si>
    <t>PRD200TWRGK</t>
  </si>
  <si>
    <t>PRD205TWRGK</t>
  </si>
  <si>
    <t>PRD604K</t>
  </si>
  <si>
    <t>PRD605RB</t>
  </si>
  <si>
    <t>PRD400K</t>
  </si>
  <si>
    <t>PRD402K</t>
  </si>
  <si>
    <t>PRD401K</t>
  </si>
  <si>
    <t>PRD412K</t>
  </si>
  <si>
    <t>PRD411K</t>
  </si>
  <si>
    <t>PRD405K</t>
  </si>
  <si>
    <t>PRD407K</t>
  </si>
  <si>
    <t>PRD406K</t>
  </si>
  <si>
    <t>PRD417K</t>
  </si>
  <si>
    <t>PRD416K</t>
  </si>
  <si>
    <t>ERC300</t>
  </si>
  <si>
    <t>ERC310</t>
  </si>
  <si>
    <t>ERC320</t>
  </si>
  <si>
    <t>PPB018G</t>
  </si>
  <si>
    <t>PPB218G</t>
  </si>
  <si>
    <t>RGK008</t>
  </si>
  <si>
    <t>PSW100B</t>
  </si>
  <si>
    <t>PSW100BG</t>
  </si>
  <si>
    <t>PSW100G</t>
  </si>
  <si>
    <t>PSW100PG</t>
  </si>
  <si>
    <t>PSW100GY</t>
  </si>
  <si>
    <t>PSV100B</t>
  </si>
  <si>
    <t>PSV100BG</t>
  </si>
  <si>
    <t>PSV100G</t>
  </si>
  <si>
    <t>PSV100PG</t>
  </si>
  <si>
    <t>PSV100GY</t>
  </si>
  <si>
    <t>LPDA001</t>
  </si>
  <si>
    <t>PIN002</t>
  </si>
  <si>
    <t>SCW100K</t>
  </si>
  <si>
    <t>PIN001</t>
  </si>
  <si>
    <t>APF500K</t>
  </si>
  <si>
    <t>STA003</t>
  </si>
  <si>
    <t>STA004</t>
  </si>
  <si>
    <t>GWD100</t>
  </si>
  <si>
    <t>GWD200</t>
  </si>
  <si>
    <t>GWD300</t>
  </si>
  <si>
    <t>GWD400</t>
  </si>
  <si>
    <t>GWD500</t>
  </si>
  <si>
    <t>GWD600</t>
  </si>
  <si>
    <t>GWD900</t>
  </si>
  <si>
    <t>GWD901</t>
  </si>
  <si>
    <t>GWD701</t>
  </si>
  <si>
    <t>GWD751</t>
  </si>
  <si>
    <t>ACC18DUBLUE</t>
  </si>
  <si>
    <t>PWD200</t>
  </si>
  <si>
    <t>VCCC100</t>
  </si>
  <si>
    <t>PWA301</t>
  </si>
  <si>
    <t>UPC111</t>
  </si>
  <si>
    <t>UPC112</t>
  </si>
  <si>
    <t>ILT102</t>
  </si>
  <si>
    <t>ZAP370</t>
  </si>
  <si>
    <t>PPM206</t>
  </si>
  <si>
    <t>PPM209</t>
  </si>
  <si>
    <t>PPM212</t>
  </si>
  <si>
    <t>PPM215</t>
  </si>
  <si>
    <t>PPM218</t>
  </si>
  <si>
    <t>ZAP341</t>
  </si>
  <si>
    <t>PAM305</t>
  </si>
  <si>
    <t>PTP950</t>
  </si>
  <si>
    <t>BTH004</t>
  </si>
  <si>
    <t>WFE100</t>
  </si>
  <si>
    <t>WPU200K</t>
  </si>
  <si>
    <t>WPB012K</t>
  </si>
  <si>
    <t>WPB013K</t>
  </si>
  <si>
    <t>WPB014K</t>
  </si>
  <si>
    <t>WPB016K</t>
  </si>
  <si>
    <t>NWP042SK</t>
  </si>
  <si>
    <t>NWP042NBSK</t>
  </si>
  <si>
    <t>No Code</t>
  </si>
  <si>
    <t>WFK001</t>
  </si>
  <si>
    <t>WFK001-A</t>
  </si>
  <si>
    <t>WFK001-B</t>
  </si>
  <si>
    <t>WMK001</t>
  </si>
  <si>
    <t>MCLED01K</t>
  </si>
  <si>
    <t>MCRGB01K</t>
  </si>
  <si>
    <t>NWP082SK</t>
  </si>
  <si>
    <t>WFK001U</t>
  </si>
  <si>
    <t>NWP084SK</t>
  </si>
  <si>
    <t>PLI4011</t>
  </si>
  <si>
    <t>PLI4012</t>
  </si>
  <si>
    <t>PLI4041</t>
  </si>
  <si>
    <t>PLI4042</t>
  </si>
  <si>
    <t>PLI4051</t>
  </si>
  <si>
    <t>PLI4052</t>
  </si>
  <si>
    <t>PLI4171</t>
  </si>
  <si>
    <t>PLI4172</t>
  </si>
  <si>
    <t>MCLED02K</t>
  </si>
  <si>
    <t>MCRGB02K</t>
  </si>
  <si>
    <t>WSK006NB</t>
  </si>
  <si>
    <t>WFK002</t>
  </si>
  <si>
    <t>WFK002-A</t>
  </si>
  <si>
    <t>WFK002-B</t>
  </si>
  <si>
    <t>PLI1101</t>
  </si>
  <si>
    <t>PLI110</t>
  </si>
  <si>
    <t>PLI1102</t>
  </si>
  <si>
    <t>WMK002</t>
  </si>
  <si>
    <t>MCLED03K</t>
  </si>
  <si>
    <t>MCRGB03K</t>
  </si>
  <si>
    <t>PLI4181</t>
  </si>
  <si>
    <t>PLI4182</t>
  </si>
  <si>
    <t>PLI4031</t>
  </si>
  <si>
    <t>PLI4032</t>
  </si>
  <si>
    <t>PLI4021</t>
  </si>
  <si>
    <t>PLI4022</t>
  </si>
  <si>
    <t>PLI4211</t>
  </si>
  <si>
    <t>PLI421</t>
  </si>
  <si>
    <t>PLI4212</t>
  </si>
  <si>
    <t>PLI1111</t>
  </si>
  <si>
    <t>PLI111</t>
  </si>
  <si>
    <t>PLI1112</t>
  </si>
  <si>
    <t>PLI702</t>
  </si>
  <si>
    <t>PLI703</t>
  </si>
  <si>
    <t>PLI704</t>
  </si>
  <si>
    <t>EWP102NLK</t>
  </si>
  <si>
    <t>EWP102BK</t>
  </si>
  <si>
    <t>EWP103BK</t>
  </si>
  <si>
    <t>EWP103NLK</t>
  </si>
  <si>
    <t>EWP104NBLK</t>
  </si>
  <si>
    <t>EWP104NLK</t>
  </si>
  <si>
    <t>EWP104BK</t>
  </si>
  <si>
    <t>WFP0104UNLK</t>
  </si>
  <si>
    <t>WPC102</t>
  </si>
  <si>
    <t>WPC101</t>
  </si>
  <si>
    <t>PWD001WP</t>
  </si>
  <si>
    <t>PWD002WP</t>
  </si>
  <si>
    <t>PWD003WP</t>
  </si>
  <si>
    <t>WPC802</t>
  </si>
  <si>
    <t>WPC801</t>
  </si>
  <si>
    <t>WPC201</t>
  </si>
  <si>
    <t>WPC202</t>
  </si>
  <si>
    <t>WPC903</t>
  </si>
  <si>
    <t>WPC904</t>
  </si>
  <si>
    <t>PWD008WP</t>
  </si>
  <si>
    <t>WPC402</t>
  </si>
  <si>
    <t>WPC401</t>
  </si>
  <si>
    <t>PWD004WP</t>
  </si>
  <si>
    <t>WPC502</t>
  </si>
  <si>
    <t>WPC501</t>
  </si>
  <si>
    <t>PWD005WP</t>
  </si>
  <si>
    <t>WPC602</t>
  </si>
  <si>
    <t>WPC601</t>
  </si>
  <si>
    <t>PWD006WP</t>
  </si>
  <si>
    <t>WPC702</t>
  </si>
  <si>
    <t>WPC701</t>
  </si>
  <si>
    <t>PWD007WP</t>
  </si>
  <si>
    <t>WPC1012</t>
  </si>
  <si>
    <t>WPC1011</t>
  </si>
  <si>
    <t>PWD1011WP</t>
  </si>
  <si>
    <t>PSV101G</t>
  </si>
  <si>
    <t>PSV201G</t>
  </si>
  <si>
    <t>PSV301G</t>
  </si>
  <si>
    <t>PSV801G</t>
  </si>
  <si>
    <t>PSV401G</t>
  </si>
  <si>
    <t>PSV501G</t>
  </si>
  <si>
    <t>PSV601G</t>
  </si>
  <si>
    <t>PSV701G</t>
  </si>
  <si>
    <t>PSV1011G</t>
  </si>
  <si>
    <t>PSV901G</t>
  </si>
  <si>
    <t>PSV101B</t>
  </si>
  <si>
    <t>PSV201B</t>
  </si>
  <si>
    <t>PSV301B</t>
  </si>
  <si>
    <t>PSV801B</t>
  </si>
  <si>
    <t>PSV401B</t>
  </si>
  <si>
    <t>PSV501B</t>
  </si>
  <si>
    <t>PSV601B</t>
  </si>
  <si>
    <t>PSV701B</t>
  </si>
  <si>
    <t>PSV1011B</t>
  </si>
  <si>
    <t>PSV101GY</t>
  </si>
  <si>
    <t>PSV201GY</t>
  </si>
  <si>
    <t>PSV301GY</t>
  </si>
  <si>
    <t>PSV801GY</t>
  </si>
  <si>
    <t>PSV401GY</t>
  </si>
  <si>
    <t>PSV501GY</t>
  </si>
  <si>
    <t>PSV601GY</t>
  </si>
  <si>
    <t>PSV701GY</t>
  </si>
  <si>
    <t>PSV1011GY</t>
  </si>
  <si>
    <t>PSV101BG</t>
  </si>
  <si>
    <t>PSV201BG</t>
  </si>
  <si>
    <t>PSV301BG</t>
  </si>
  <si>
    <t>PSV801BG</t>
  </si>
  <si>
    <t>PSV401BG</t>
  </si>
  <si>
    <t>PSV501BG</t>
  </si>
  <si>
    <t>PSV601BG</t>
  </si>
  <si>
    <t>PSV701BG</t>
  </si>
  <si>
    <t>PSV1011BG</t>
  </si>
  <si>
    <t>PSV901BG</t>
  </si>
  <si>
    <t>PSV101PG</t>
  </si>
  <si>
    <t>PSV201PG</t>
  </si>
  <si>
    <t>PSV301PG</t>
  </si>
  <si>
    <t>PSV801PG</t>
  </si>
  <si>
    <t>PSV401PG</t>
  </si>
  <si>
    <t>PSV501PG</t>
  </si>
  <si>
    <t>PSV601PG</t>
  </si>
  <si>
    <t>PSV701PG</t>
  </si>
  <si>
    <t>PSV1011PG</t>
  </si>
  <si>
    <t>PSV901PG</t>
  </si>
  <si>
    <t>NSC001K</t>
  </si>
  <si>
    <t>NSC002K</t>
  </si>
  <si>
    <t>2000-TF-SS</t>
  </si>
  <si>
    <t>2000-MF-SS</t>
  </si>
  <si>
    <t>SSC001P4</t>
  </si>
  <si>
    <t>FSR001</t>
  </si>
  <si>
    <t>RSPA57S</t>
  </si>
  <si>
    <t>RSPAKIT8S</t>
  </si>
  <si>
    <t>RSPAKIT9S</t>
  </si>
  <si>
    <t>RCH022S</t>
  </si>
  <si>
    <t>OLC138</t>
  </si>
  <si>
    <t>OLC052</t>
  </si>
  <si>
    <t>OLC131</t>
  </si>
  <si>
    <t>OLC132</t>
  </si>
  <si>
    <t>OLC133</t>
  </si>
  <si>
    <t>OLC145</t>
  </si>
  <si>
    <t>OLC146</t>
  </si>
  <si>
    <t>SAL725</t>
  </si>
  <si>
    <t>T104D</t>
  </si>
  <si>
    <t>T104R</t>
  </si>
  <si>
    <t>ZSA001</t>
  </si>
  <si>
    <t>T104B</t>
  </si>
  <si>
    <t>PCHB9025</t>
  </si>
  <si>
    <t>PPF103</t>
  </si>
  <si>
    <t>PPF103008</t>
  </si>
  <si>
    <t>PPF10303</t>
  </si>
  <si>
    <t>PPF103055</t>
  </si>
  <si>
    <t>PPF1000</t>
  </si>
  <si>
    <t>PPF1015GC</t>
  </si>
  <si>
    <t>PPF2015GC</t>
  </si>
  <si>
    <t>PPF2038</t>
  </si>
  <si>
    <t>PPF105</t>
  </si>
  <si>
    <t>PPF106</t>
  </si>
  <si>
    <t>PPF107</t>
  </si>
  <si>
    <t>PPF109</t>
  </si>
  <si>
    <t>PPF110</t>
  </si>
  <si>
    <t>PPF111</t>
  </si>
  <si>
    <t>PPF117</t>
  </si>
  <si>
    <t>PPF118</t>
  </si>
  <si>
    <t>PPF121</t>
  </si>
  <si>
    <t>PPF122</t>
  </si>
  <si>
    <t>PPF123</t>
  </si>
  <si>
    <t>PPF124</t>
  </si>
  <si>
    <t>PBL001</t>
  </si>
  <si>
    <t>PBL002</t>
  </si>
  <si>
    <t>PBL003</t>
  </si>
  <si>
    <t>PBL004</t>
  </si>
  <si>
    <t>PBL005</t>
  </si>
  <si>
    <t>PBL006</t>
  </si>
  <si>
    <t>PBL007</t>
  </si>
  <si>
    <t>PBL008</t>
  </si>
  <si>
    <t>PBL009</t>
  </si>
  <si>
    <t>PBL010</t>
  </si>
  <si>
    <t>WSL100</t>
  </si>
  <si>
    <t>PPF118BE</t>
  </si>
  <si>
    <t>TLP006</t>
  </si>
  <si>
    <t>TLP008</t>
  </si>
  <si>
    <t>PRD00023B</t>
  </si>
  <si>
    <t>PRD00023BK</t>
  </si>
  <si>
    <t>PRD00023W</t>
  </si>
  <si>
    <t>PPF1550HT</t>
  </si>
  <si>
    <t>PED100P</t>
  </si>
  <si>
    <t>PSC401</t>
  </si>
  <si>
    <t>PSC401B</t>
  </si>
  <si>
    <t>PGE501</t>
  </si>
  <si>
    <t>PGS501</t>
  </si>
  <si>
    <t>PFA300</t>
  </si>
  <si>
    <t>PFA600</t>
  </si>
  <si>
    <t>PFA601</t>
  </si>
  <si>
    <t>PGA401</t>
  </si>
  <si>
    <t>400MATERIAL</t>
  </si>
  <si>
    <t>APOLLOMATERIAL</t>
  </si>
  <si>
    <t>CLG180MATERIAL</t>
  </si>
  <si>
    <t>BK400MATERIAL</t>
  </si>
  <si>
    <t>PFA700</t>
  </si>
  <si>
    <t>PFA750</t>
  </si>
  <si>
    <t>PFA775</t>
  </si>
  <si>
    <t>TAR410</t>
  </si>
  <si>
    <t>PIP2156</t>
  </si>
  <si>
    <t>OLSPAKIT2</t>
  </si>
  <si>
    <t>OLSPAKIT3</t>
  </si>
  <si>
    <t>OLSPAKIT5</t>
  </si>
  <si>
    <t>OLSPAKIT7</t>
  </si>
  <si>
    <t>OLSPAKIT8</t>
  </si>
  <si>
    <t>OLC064HHT</t>
  </si>
  <si>
    <t>OLC065HHT</t>
  </si>
  <si>
    <t>OLC081HHT</t>
  </si>
  <si>
    <t>OLC082HHT</t>
  </si>
  <si>
    <t>OLC147HHT</t>
  </si>
  <si>
    <t>OLC163HHT</t>
  </si>
  <si>
    <t>OLC164HHT</t>
  </si>
  <si>
    <t>OLC165HHT</t>
  </si>
  <si>
    <t>OLC166HHT</t>
  </si>
  <si>
    <t>IWT152</t>
  </si>
  <si>
    <t>IWT350</t>
  </si>
  <si>
    <t>IWT355</t>
  </si>
  <si>
    <t>IWT356</t>
  </si>
  <si>
    <t>IWT800</t>
  </si>
  <si>
    <t>PEP100D</t>
  </si>
  <si>
    <t>PEP100DC</t>
  </si>
  <si>
    <t>PEP100FS</t>
  </si>
  <si>
    <t>PEP100FSC</t>
  </si>
  <si>
    <t>PEP100G1</t>
  </si>
  <si>
    <t>PEP100G1C</t>
  </si>
  <si>
    <t>PEP100G2</t>
  </si>
  <si>
    <t>PEP100G2C</t>
  </si>
  <si>
    <t>PEP100G3</t>
  </si>
  <si>
    <t>PEP100G3C</t>
  </si>
  <si>
    <t>PEP100SD</t>
  </si>
  <si>
    <t>PEP100SDC</t>
  </si>
  <si>
    <t>PEP100SDLH</t>
  </si>
  <si>
    <t>PEP100SDLHC</t>
  </si>
  <si>
    <t>PEP100SDR</t>
  </si>
  <si>
    <t>PEP100SDRC</t>
  </si>
  <si>
    <t>PEP100SDRH</t>
  </si>
  <si>
    <t>PEP100SDRHC</t>
  </si>
  <si>
    <t>PEP100TD</t>
  </si>
  <si>
    <t>PEP100TDC</t>
  </si>
  <si>
    <t>PEP600HE</t>
  </si>
  <si>
    <t>PEP600HEC</t>
  </si>
  <si>
    <t>PEP600HM</t>
  </si>
  <si>
    <t>PEP600HMC</t>
  </si>
  <si>
    <t>PEP600M</t>
  </si>
  <si>
    <t>PEP600MC</t>
  </si>
  <si>
    <t>PEP600S</t>
  </si>
  <si>
    <t>PEP600SC</t>
  </si>
  <si>
    <t>PEP700HE</t>
  </si>
  <si>
    <t>PEP700HEC</t>
  </si>
  <si>
    <t>PEP700HM</t>
  </si>
  <si>
    <t>PEP700HMC</t>
  </si>
  <si>
    <t>PEP700M</t>
  </si>
  <si>
    <t>PEP700MC</t>
  </si>
  <si>
    <t>PEP700S</t>
  </si>
  <si>
    <t>PEP700SC</t>
  </si>
  <si>
    <t>PEP850HE</t>
  </si>
  <si>
    <t>PEP850HEC</t>
  </si>
  <si>
    <t>PEP850HM</t>
  </si>
  <si>
    <t>PEP850HMC</t>
  </si>
  <si>
    <t>PEP850M</t>
  </si>
  <si>
    <t>PEP850MC</t>
  </si>
  <si>
    <t>PEP850S</t>
  </si>
  <si>
    <t>PEP850SC</t>
  </si>
  <si>
    <t>PEP875HE</t>
  </si>
  <si>
    <t>PEP875HEC</t>
  </si>
  <si>
    <t>PEP875HM</t>
  </si>
  <si>
    <t>PEP875HMC</t>
  </si>
  <si>
    <t>PEP875M</t>
  </si>
  <si>
    <t>PEP875MC</t>
  </si>
  <si>
    <t>PEP875S</t>
  </si>
  <si>
    <t>PEP875SC</t>
  </si>
  <si>
    <t>PEP888HE</t>
  </si>
  <si>
    <t>PEP888HEC</t>
  </si>
  <si>
    <t>PEP888HM</t>
  </si>
  <si>
    <t>PEP888HMC</t>
  </si>
  <si>
    <t>PEP888M</t>
  </si>
  <si>
    <t>PEP888MC</t>
  </si>
  <si>
    <t>PEP888S</t>
  </si>
  <si>
    <t>PEP888SC</t>
  </si>
  <si>
    <t>PEP9380HE</t>
  </si>
  <si>
    <t>PEP9380HEC</t>
  </si>
  <si>
    <t>PEP9380HM</t>
  </si>
  <si>
    <t>PEP9380HMC</t>
  </si>
  <si>
    <t>PEP9380M</t>
  </si>
  <si>
    <t>PEP9380MC</t>
  </si>
  <si>
    <t>PEP9380S</t>
  </si>
  <si>
    <t>PEP9380SC</t>
  </si>
  <si>
    <t>PEP9388HE</t>
  </si>
  <si>
    <t>PEP9388HEC</t>
  </si>
  <si>
    <t>PEP9388HM</t>
  </si>
  <si>
    <t>PEP9388HMC</t>
  </si>
  <si>
    <t>PEP9388M</t>
  </si>
  <si>
    <t>PEP9388MC</t>
  </si>
  <si>
    <t>PEP9388S</t>
  </si>
  <si>
    <t>PEP9388SC</t>
  </si>
  <si>
    <t>PMS040L</t>
  </si>
  <si>
    <t>PMS040P</t>
  </si>
  <si>
    <t>PMS050L</t>
  </si>
  <si>
    <t>PMS050P</t>
  </si>
  <si>
    <t>PMS060L</t>
  </si>
  <si>
    <t>PMS060E</t>
  </si>
  <si>
    <t>PMS060P</t>
  </si>
  <si>
    <t>PMS070L</t>
  </si>
  <si>
    <t>PMS070E</t>
  </si>
  <si>
    <t>PMS070P</t>
  </si>
  <si>
    <t>PMS080L</t>
  </si>
  <si>
    <t>PMS080E</t>
  </si>
  <si>
    <t>PMS080P</t>
  </si>
  <si>
    <t>PMS080F</t>
  </si>
  <si>
    <t>PMS090L</t>
  </si>
  <si>
    <t>PMS090E</t>
  </si>
  <si>
    <t>PMS090F</t>
  </si>
  <si>
    <t>PMS100L</t>
  </si>
  <si>
    <t>PMS100E</t>
  </si>
  <si>
    <t>PMS100F</t>
  </si>
  <si>
    <t>PMS110E</t>
  </si>
  <si>
    <t>PMS110F</t>
  </si>
  <si>
    <t>PMS120E</t>
  </si>
  <si>
    <t>PMS120F</t>
  </si>
  <si>
    <t>PMS130E</t>
  </si>
  <si>
    <t>PMS130F</t>
  </si>
  <si>
    <t>PMS140E</t>
  </si>
  <si>
    <t>PMS140F</t>
  </si>
  <si>
    <t>PMS150E</t>
  </si>
  <si>
    <t>PMS150F</t>
  </si>
  <si>
    <t>PMS160E</t>
  </si>
  <si>
    <t>PMS160F</t>
  </si>
  <si>
    <t>PMW050L</t>
  </si>
  <si>
    <t>PMW060L</t>
  </si>
  <si>
    <t>PMW070E</t>
  </si>
  <si>
    <t>PMW070L</t>
  </si>
  <si>
    <t>PMW080E</t>
  </si>
  <si>
    <t>PMW080L</t>
  </si>
  <si>
    <t>PMW090E</t>
  </si>
  <si>
    <t>PMW090L</t>
  </si>
  <si>
    <t>PMW100E</t>
  </si>
  <si>
    <t>PMW110E</t>
  </si>
  <si>
    <t>PMW120E</t>
  </si>
  <si>
    <t>PMW130E</t>
  </si>
  <si>
    <t>PMW140E</t>
  </si>
  <si>
    <t>PMW150E</t>
  </si>
  <si>
    <t>PMW160E</t>
  </si>
  <si>
    <t>WSK010</t>
  </si>
  <si>
    <t>PRD2430S</t>
  </si>
  <si>
    <t>PRD2435S</t>
  </si>
  <si>
    <t>PGS535J</t>
  </si>
  <si>
    <t>PGS545J</t>
  </si>
  <si>
    <t>PGS555J</t>
  </si>
  <si>
    <t>PGS565J</t>
  </si>
  <si>
    <t>PGS575J</t>
  </si>
  <si>
    <t>PGC535J</t>
  </si>
  <si>
    <t>PGC545J</t>
  </si>
  <si>
    <t>PGC555J</t>
  </si>
  <si>
    <t>PGC565J</t>
  </si>
  <si>
    <t>PGC575J</t>
  </si>
  <si>
    <t>PGE535J</t>
  </si>
  <si>
    <t>PGE545J</t>
  </si>
  <si>
    <t>PGE555J</t>
  </si>
  <si>
    <t>PGE565J</t>
  </si>
  <si>
    <t>PGE575J</t>
  </si>
  <si>
    <t>PGE531J</t>
  </si>
  <si>
    <t>PPW135J</t>
  </si>
  <si>
    <t>PPW145J</t>
  </si>
  <si>
    <t>PPW155J</t>
  </si>
  <si>
    <t>PPW165J</t>
  </si>
  <si>
    <t>PPW175J</t>
  </si>
  <si>
    <t>PSA435J</t>
  </si>
  <si>
    <t>PSA445J</t>
  </si>
  <si>
    <t>PSA455J</t>
  </si>
  <si>
    <t>PSA465J</t>
  </si>
  <si>
    <t>PSA475J</t>
  </si>
  <si>
    <t>PSA435JGB</t>
  </si>
  <si>
    <t>PSA445JGB</t>
  </si>
  <si>
    <t>PSA455JGB</t>
  </si>
  <si>
    <t>PSA465JGB</t>
  </si>
  <si>
    <t>PSA475JGB</t>
  </si>
  <si>
    <t>PSA431J</t>
  </si>
  <si>
    <t>PSA441J</t>
  </si>
  <si>
    <t>PSA451J</t>
  </si>
  <si>
    <t>PSA461J</t>
  </si>
  <si>
    <t>PSC335J</t>
  </si>
  <si>
    <t>PSC3365J</t>
  </si>
  <si>
    <t>PSC345J</t>
  </si>
  <si>
    <t>PSC355J</t>
  </si>
  <si>
    <t>PSC365J</t>
  </si>
  <si>
    <t>PSC375J</t>
  </si>
  <si>
    <t>PSC331J</t>
  </si>
  <si>
    <t>PSC341J</t>
  </si>
  <si>
    <t>PSC351J</t>
  </si>
  <si>
    <t>PSC361J</t>
  </si>
  <si>
    <t>PSO435J</t>
  </si>
  <si>
    <t>PSO445J</t>
  </si>
  <si>
    <t>PSO455J</t>
  </si>
  <si>
    <t>PSO465J</t>
  </si>
  <si>
    <t>PSO475J</t>
  </si>
  <si>
    <t>PSO431J</t>
  </si>
  <si>
    <t>PSO441J</t>
  </si>
  <si>
    <t>PSO451J</t>
  </si>
  <si>
    <t>PSO461J</t>
  </si>
  <si>
    <t>PSC435JGB</t>
  </si>
  <si>
    <t>PSC4365JGB</t>
  </si>
  <si>
    <t>PSC445JGB</t>
  </si>
  <si>
    <t>PSC455JGB</t>
  </si>
  <si>
    <t>PSC465JGB</t>
  </si>
  <si>
    <t>PSC475JGB</t>
  </si>
  <si>
    <t>PSC435J</t>
  </si>
  <si>
    <t>PSC4365J</t>
  </si>
  <si>
    <t>PSC445J</t>
  </si>
  <si>
    <t>PSC455J</t>
  </si>
  <si>
    <t>PSC465J</t>
  </si>
  <si>
    <t>PSC475J</t>
  </si>
  <si>
    <t>PSC431J</t>
  </si>
  <si>
    <t>PSC441J</t>
  </si>
  <si>
    <t>PSC451J</t>
  </si>
  <si>
    <t>PSC461J</t>
  </si>
  <si>
    <t>PSX531J</t>
  </si>
  <si>
    <t>PSX5361J</t>
  </si>
  <si>
    <t>PSX541J</t>
  </si>
  <si>
    <t>PSX551J</t>
  </si>
  <si>
    <t>PSX561J</t>
  </si>
  <si>
    <t>PSX575J</t>
  </si>
  <si>
    <t>PSM535J</t>
  </si>
  <si>
    <t>PSM545J</t>
  </si>
  <si>
    <t>PSM555J</t>
  </si>
  <si>
    <t>PSM565J</t>
  </si>
  <si>
    <t>PSM575J</t>
  </si>
  <si>
    <t>PSM535JGB</t>
  </si>
  <si>
    <t>PSM545JGB</t>
  </si>
  <si>
    <t>PSM555JGB</t>
  </si>
  <si>
    <t>PSM565JGB</t>
  </si>
  <si>
    <t>PSM575JGB</t>
  </si>
  <si>
    <t>PSA452J</t>
  </si>
  <si>
    <t>PSC6251J</t>
  </si>
  <si>
    <t>PSX531JGB</t>
  </si>
  <si>
    <t>PSX5361JGB</t>
  </si>
  <si>
    <t>PSX541JGB</t>
  </si>
  <si>
    <t>PSX551JGB</t>
  </si>
  <si>
    <t>PSX561JGB</t>
  </si>
  <si>
    <t>PSX575JGB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</si>
</sst>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C92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6" borderId="0" xfId="0" applyFill="1"/>
    <xf numFmtId="0" fontId="0" fillId="3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C92DE"/>
      <color rgb="FFF51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04"/>
  <sheetViews>
    <sheetView tabSelected="1" topLeftCell="A991" workbookViewId="0">
      <selection activeCell="C1277" sqref="C1277"/>
    </sheetView>
  </sheetViews>
  <sheetFormatPr defaultRowHeight="15"/>
  <cols>
    <col min="1" max="1" width="25" customWidth="1"/>
    <col min="2" max="2" width="34.85546875" customWidth="1"/>
  </cols>
  <sheetData>
    <row r="1" spans="1:2">
      <c r="A1" s="4" t="s">
        <v>0</v>
      </c>
      <c r="B1" s="4" t="s">
        <v>1</v>
      </c>
    </row>
    <row r="2" spans="1:2">
      <c r="A2" s="2" t="s">
        <v>2</v>
      </c>
      <c r="B2" s="2" t="str">
        <f>"5055672121213"</f>
        <v>5055672121213</v>
      </c>
    </row>
    <row r="3" spans="1:2">
      <c r="A3" s="1" t="s">
        <v>3</v>
      </c>
      <c r="B3" s="1" t="str">
        <f>"5055672121220"</f>
        <v>5055672121220</v>
      </c>
    </row>
    <row r="4" spans="1:2">
      <c r="A4" s="2" t="s">
        <v>4</v>
      </c>
      <c r="B4" s="2" t="str">
        <f>"5055672121237"</f>
        <v>5055672121237</v>
      </c>
    </row>
    <row r="5" spans="1:2">
      <c r="A5" s="1" t="s">
        <v>5</v>
      </c>
      <c r="B5" s="1" t="str">
        <f>"5055672121244"</f>
        <v>5055672121244</v>
      </c>
    </row>
    <row r="6" spans="1:2">
      <c r="A6" s="2" t="s">
        <v>6</v>
      </c>
      <c r="B6" s="2" t="str">
        <f>"5055672121251"</f>
        <v>5055672121251</v>
      </c>
    </row>
    <row r="7" spans="1:2">
      <c r="A7" s="1" t="s">
        <v>7</v>
      </c>
      <c r="B7" s="1" t="str">
        <f>"5055672121268"</f>
        <v>5055672121268</v>
      </c>
    </row>
    <row r="8" spans="1:2">
      <c r="A8" s="2" t="s">
        <v>8</v>
      </c>
      <c r="B8" s="2" t="str">
        <f>"5055672121275"</f>
        <v>5055672121275</v>
      </c>
    </row>
    <row r="9" spans="1:2">
      <c r="A9" s="1" t="s">
        <v>9</v>
      </c>
      <c r="B9" s="1" t="str">
        <f>"5055672121282"</f>
        <v>5055672121282</v>
      </c>
    </row>
    <row r="10" spans="1:2">
      <c r="A10" s="2" t="s">
        <v>10</v>
      </c>
      <c r="B10" s="2" t="str">
        <f>"5055672121299"</f>
        <v>5055672121299</v>
      </c>
    </row>
    <row r="11" spans="1:2">
      <c r="A11" s="1" t="s">
        <v>11</v>
      </c>
      <c r="B11" s="1" t="str">
        <f>"5055672121305"</f>
        <v>5055672121305</v>
      </c>
    </row>
    <row r="12" spans="1:2">
      <c r="A12" s="2" t="s">
        <v>12</v>
      </c>
      <c r="B12" s="2" t="str">
        <f>"5055672121312"</f>
        <v>5055672121312</v>
      </c>
    </row>
    <row r="13" spans="1:2">
      <c r="A13" s="1" t="s">
        <v>13</v>
      </c>
      <c r="B13" s="1" t="str">
        <f>"5055672121329"</f>
        <v>5055672121329</v>
      </c>
    </row>
    <row r="14" spans="1:2">
      <c r="A14" s="2" t="s">
        <v>14</v>
      </c>
      <c r="B14" s="2" t="str">
        <f>"5055672121336"</f>
        <v>5055672121336</v>
      </c>
    </row>
    <row r="15" spans="1:2">
      <c r="A15" s="1" t="s">
        <v>15</v>
      </c>
      <c r="B15" s="1" t="str">
        <f>"5055672121343"</f>
        <v>5055672121343</v>
      </c>
    </row>
    <row r="16" spans="1:2">
      <c r="A16" s="2" t="s">
        <v>16</v>
      </c>
      <c r="B16" s="2" t="str">
        <f>"5055672121350"</f>
        <v>5055672121350</v>
      </c>
    </row>
    <row r="17" spans="1:2">
      <c r="A17" s="1" t="s">
        <v>17</v>
      </c>
      <c r="B17" s="1" t="str">
        <f>"5055672121367"</f>
        <v>5055672121367</v>
      </c>
    </row>
    <row r="18" spans="1:2">
      <c r="A18" s="2" t="s">
        <v>18</v>
      </c>
      <c r="B18" s="2" t="str">
        <f>"5055672121374"</f>
        <v>5055672121374</v>
      </c>
    </row>
    <row r="19" spans="1:2">
      <c r="A19" s="1" t="s">
        <v>19</v>
      </c>
      <c r="B19" s="1" t="str">
        <f>"5055672121381"</f>
        <v>5055672121381</v>
      </c>
    </row>
    <row r="20" spans="1:2">
      <c r="A20" s="2" t="s">
        <v>20</v>
      </c>
      <c r="B20" s="2" t="str">
        <f>"5055672121398"</f>
        <v>5055672121398</v>
      </c>
    </row>
    <row r="21" spans="1:2">
      <c r="A21" s="1" t="s">
        <v>21</v>
      </c>
      <c r="B21" s="1" t="str">
        <f>"5055672121404"</f>
        <v>5055672121404</v>
      </c>
    </row>
    <row r="22" spans="1:2">
      <c r="A22" s="2" t="s">
        <v>22</v>
      </c>
      <c r="B22" s="2" t="str">
        <f>"5055672121411"</f>
        <v>5055672121411</v>
      </c>
    </row>
    <row r="23" spans="1:2">
      <c r="A23" s="1" t="s">
        <v>23</v>
      </c>
      <c r="B23" s="1" t="str">
        <f>"5055672121428"</f>
        <v>5055672121428</v>
      </c>
    </row>
    <row r="24" spans="1:2">
      <c r="A24" s="2" t="s">
        <v>24</v>
      </c>
      <c r="B24" s="2" t="str">
        <f>"5055672121435"</f>
        <v>5055672121435</v>
      </c>
    </row>
    <row r="25" spans="1:2">
      <c r="A25" s="1" t="s">
        <v>25</v>
      </c>
      <c r="B25" s="1" t="str">
        <f>"5055672121442"</f>
        <v>5055672121442</v>
      </c>
    </row>
    <row r="26" spans="1:2">
      <c r="A26" s="2" t="s">
        <v>26</v>
      </c>
      <c r="B26" s="2" t="str">
        <f>"5055672121459"</f>
        <v>5055672121459</v>
      </c>
    </row>
    <row r="27" spans="1:2">
      <c r="A27" s="1" t="s">
        <v>27</v>
      </c>
      <c r="B27" s="1" t="str">
        <f>"5055672121466"</f>
        <v>5055672121466</v>
      </c>
    </row>
    <row r="28" spans="1:2">
      <c r="A28" s="2" t="s">
        <v>28</v>
      </c>
      <c r="B28" s="2" t="str">
        <f>"5055672121473"</f>
        <v>5055672121473</v>
      </c>
    </row>
    <row r="29" spans="1:2">
      <c r="A29" s="1" t="s">
        <v>29</v>
      </c>
      <c r="B29" s="1" t="str">
        <f>"5055672121480"</f>
        <v>5055672121480</v>
      </c>
    </row>
    <row r="30" spans="1:2">
      <c r="A30" s="2" t="s">
        <v>30</v>
      </c>
      <c r="B30" s="2" t="str">
        <f>"5055672121497"</f>
        <v>5055672121497</v>
      </c>
    </row>
    <row r="31" spans="1:2">
      <c r="A31" s="1" t="s">
        <v>31</v>
      </c>
      <c r="B31" s="1" t="str">
        <f>"5055672121503"</f>
        <v>5055672121503</v>
      </c>
    </row>
    <row r="32" spans="1:2">
      <c r="A32" s="2" t="s">
        <v>32</v>
      </c>
      <c r="B32" s="2" t="str">
        <f>"5055672121510"</f>
        <v>5055672121510</v>
      </c>
    </row>
    <row r="33" spans="1:2">
      <c r="A33" s="1" t="s">
        <v>33</v>
      </c>
      <c r="B33" s="1" t="str">
        <f>"5055672121527"</f>
        <v>5055672121527</v>
      </c>
    </row>
    <row r="34" spans="1:2">
      <c r="A34" s="2" t="s">
        <v>34</v>
      </c>
      <c r="B34" s="2" t="str">
        <f>"5055672121534"</f>
        <v>5055672121534</v>
      </c>
    </row>
    <row r="35" spans="1:2">
      <c r="A35" s="1" t="s">
        <v>35</v>
      </c>
      <c r="B35" s="1" t="str">
        <f>"5055672121541"</f>
        <v>5055672121541</v>
      </c>
    </row>
    <row r="36" spans="1:2">
      <c r="A36" s="2" t="s">
        <v>36</v>
      </c>
      <c r="B36" s="2" t="str">
        <f>"5055672121558"</f>
        <v>5055672121558</v>
      </c>
    </row>
    <row r="37" spans="1:2">
      <c r="A37" s="1" t="s">
        <v>37</v>
      </c>
      <c r="B37" s="1" t="str">
        <f>"5055672121565"</f>
        <v>5055672121565</v>
      </c>
    </row>
    <row r="38" spans="1:2">
      <c r="A38" s="2" t="s">
        <v>38</v>
      </c>
      <c r="B38" s="2" t="str">
        <f>"5055672121572"</f>
        <v>5055672121572</v>
      </c>
    </row>
    <row r="39" spans="1:2">
      <c r="A39" s="1" t="s">
        <v>39</v>
      </c>
      <c r="B39" s="1" t="str">
        <f>"5055672121589"</f>
        <v>5055672121589</v>
      </c>
    </row>
    <row r="40" spans="1:2">
      <c r="A40" s="2" t="s">
        <v>40</v>
      </c>
      <c r="B40" s="2" t="str">
        <f>"5055672121596"</f>
        <v>5055672121596</v>
      </c>
    </row>
    <row r="41" spans="1:2">
      <c r="A41" s="1" t="s">
        <v>41</v>
      </c>
      <c r="B41" s="1" t="str">
        <f>"5055672121602"</f>
        <v>5055672121602</v>
      </c>
    </row>
    <row r="42" spans="1:2">
      <c r="A42" s="2" t="s">
        <v>42</v>
      </c>
      <c r="B42" s="2" t="str">
        <f>"5055672121619"</f>
        <v>5055672121619</v>
      </c>
    </row>
    <row r="43" spans="1:2">
      <c r="A43" s="1" t="s">
        <v>43</v>
      </c>
      <c r="B43" s="1" t="str">
        <f>"5055672121626"</f>
        <v>5055672121626</v>
      </c>
    </row>
    <row r="44" spans="1:2">
      <c r="A44" s="2" t="s">
        <v>44</v>
      </c>
      <c r="B44" s="2" t="str">
        <f>"5055672121633"</f>
        <v>5055672121633</v>
      </c>
    </row>
    <row r="45" spans="1:2">
      <c r="A45" s="1" t="s">
        <v>45</v>
      </c>
      <c r="B45" s="1" t="str">
        <f>"5055672121640"</f>
        <v>5055672121640</v>
      </c>
    </row>
    <row r="46" spans="1:2">
      <c r="A46" s="2" t="s">
        <v>46</v>
      </c>
      <c r="B46" s="2" t="str">
        <f>"5055672121657"</f>
        <v>5055672121657</v>
      </c>
    </row>
    <row r="47" spans="1:2">
      <c r="A47" s="1" t="s">
        <v>47</v>
      </c>
      <c r="B47" s="1" t="str">
        <f>"5055672121664"</f>
        <v>5055672121664</v>
      </c>
    </row>
    <row r="48" spans="1:2">
      <c r="A48" s="2" t="s">
        <v>48</v>
      </c>
      <c r="B48" s="2" t="str">
        <f>"5055672121671"</f>
        <v>5055672121671</v>
      </c>
    </row>
    <row r="49" spans="1:2">
      <c r="A49" s="1" t="s">
        <v>49</v>
      </c>
      <c r="B49" s="1" t="str">
        <f>"5055672121688"</f>
        <v>5055672121688</v>
      </c>
    </row>
    <row r="50" spans="1:2">
      <c r="A50" s="2" t="s">
        <v>50</v>
      </c>
      <c r="B50" s="2" t="str">
        <f>"5055672121695"</f>
        <v>5055672121695</v>
      </c>
    </row>
    <row r="51" spans="1:2">
      <c r="A51" s="1" t="s">
        <v>51</v>
      </c>
      <c r="B51" s="1" t="str">
        <f>"5055672121701"</f>
        <v>5055672121701</v>
      </c>
    </row>
    <row r="52" spans="1:2">
      <c r="A52" s="2" t="s">
        <v>52</v>
      </c>
      <c r="B52" s="2" t="str">
        <f>"5055672121718"</f>
        <v>5055672121718</v>
      </c>
    </row>
    <row r="53" spans="1:2">
      <c r="A53" s="1" t="s">
        <v>53</v>
      </c>
      <c r="B53" s="1" t="str">
        <f>"5055672121725"</f>
        <v>5055672121725</v>
      </c>
    </row>
    <row r="54" spans="1:2">
      <c r="A54" s="2" t="s">
        <v>54</v>
      </c>
      <c r="B54" s="2" t="str">
        <f>"5055672121732"</f>
        <v>5055672121732</v>
      </c>
    </row>
    <row r="55" spans="1:2">
      <c r="A55" s="1" t="s">
        <v>55</v>
      </c>
      <c r="B55" s="1" t="str">
        <f>"5055672121749"</f>
        <v>5055672121749</v>
      </c>
    </row>
    <row r="56" spans="1:2">
      <c r="A56" s="2" t="s">
        <v>56</v>
      </c>
      <c r="B56" s="2" t="str">
        <f>"5055672121756"</f>
        <v>5055672121756</v>
      </c>
    </row>
    <row r="57" spans="1:2">
      <c r="A57" s="1" t="s">
        <v>57</v>
      </c>
      <c r="B57" s="1" t="str">
        <f>"5055672121763"</f>
        <v>5055672121763</v>
      </c>
    </row>
    <row r="58" spans="1:2">
      <c r="A58" s="2" t="s">
        <v>58</v>
      </c>
      <c r="B58" s="2" t="str">
        <f>"5055672121770"</f>
        <v>5055672121770</v>
      </c>
    </row>
    <row r="59" spans="1:2">
      <c r="A59" s="1" t="s">
        <v>59</v>
      </c>
      <c r="B59" s="1" t="str">
        <f>"5055672121787"</f>
        <v>5055672121787</v>
      </c>
    </row>
    <row r="60" spans="1:2">
      <c r="A60" s="2" t="s">
        <v>60</v>
      </c>
      <c r="B60" s="2" t="str">
        <f>"5055672121794"</f>
        <v>5055672121794</v>
      </c>
    </row>
    <row r="61" spans="1:2">
      <c r="A61" s="1" t="s">
        <v>61</v>
      </c>
      <c r="B61" s="1" t="str">
        <f>"5055672121800"</f>
        <v>5055672121800</v>
      </c>
    </row>
    <row r="62" spans="1:2">
      <c r="A62" s="2" t="s">
        <v>62</v>
      </c>
      <c r="B62" s="2" t="str">
        <f>"5055672121817"</f>
        <v>5055672121817</v>
      </c>
    </row>
    <row r="63" spans="1:2">
      <c r="A63" s="1" t="s">
        <v>63</v>
      </c>
      <c r="B63" s="1" t="str">
        <f>"5055672121824"</f>
        <v>5055672121824</v>
      </c>
    </row>
    <row r="64" spans="1:2">
      <c r="A64" s="2" t="s">
        <v>64</v>
      </c>
      <c r="B64" s="2" t="str">
        <f>"5055672121831"</f>
        <v>5055672121831</v>
      </c>
    </row>
    <row r="65" spans="1:2">
      <c r="A65" s="1" t="s">
        <v>65</v>
      </c>
      <c r="B65" s="1" t="str">
        <f>"5055672121848"</f>
        <v>5055672121848</v>
      </c>
    </row>
    <row r="66" spans="1:2">
      <c r="A66" s="2" t="s">
        <v>66</v>
      </c>
      <c r="B66" s="2" t="str">
        <f>"5055672121855"</f>
        <v>5055672121855</v>
      </c>
    </row>
    <row r="67" spans="1:2">
      <c r="A67" s="1" t="s">
        <v>67</v>
      </c>
      <c r="B67" s="1" t="str">
        <f>"5055672121862"</f>
        <v>5055672121862</v>
      </c>
    </row>
    <row r="68" spans="1:2">
      <c r="A68" s="2" t="s">
        <v>68</v>
      </c>
      <c r="B68" s="2" t="str">
        <f>"5055672121879"</f>
        <v>5055672121879</v>
      </c>
    </row>
    <row r="69" spans="1:2">
      <c r="A69" s="1" t="s">
        <v>69</v>
      </c>
      <c r="B69" s="1" t="str">
        <f>"5055672121886"</f>
        <v>5055672121886</v>
      </c>
    </row>
    <row r="70" spans="1:2">
      <c r="A70" s="2" t="s">
        <v>70</v>
      </c>
      <c r="B70" s="2" t="str">
        <f>"5055672121893"</f>
        <v>5055672121893</v>
      </c>
    </row>
    <row r="71" spans="1:2">
      <c r="A71" s="1" t="s">
        <v>71</v>
      </c>
      <c r="B71" s="1" t="str">
        <f>"5055672121909"</f>
        <v>5055672121909</v>
      </c>
    </row>
    <row r="72" spans="1:2">
      <c r="A72" s="2" t="s">
        <v>72</v>
      </c>
      <c r="B72" s="2" t="str">
        <f>"5055672121916"</f>
        <v>5055672121916</v>
      </c>
    </row>
    <row r="73" spans="1:2">
      <c r="A73" s="1" t="s">
        <v>73</v>
      </c>
      <c r="B73" s="1" t="str">
        <f>"5055672121923"</f>
        <v>5055672121923</v>
      </c>
    </row>
    <row r="74" spans="1:2">
      <c r="A74" s="2" t="s">
        <v>74</v>
      </c>
      <c r="B74" s="2" t="str">
        <f>"5055672121930"</f>
        <v>5055672121930</v>
      </c>
    </row>
    <row r="75" spans="1:2">
      <c r="A75" s="1" t="s">
        <v>75</v>
      </c>
      <c r="B75" s="1" t="str">
        <f>"5055672121947"</f>
        <v>5055672121947</v>
      </c>
    </row>
    <row r="76" spans="1:2">
      <c r="A76" s="2" t="s">
        <v>76</v>
      </c>
      <c r="B76" s="2" t="str">
        <f>"5055672121954"</f>
        <v>5055672121954</v>
      </c>
    </row>
    <row r="77" spans="1:2">
      <c r="A77" s="2" t="s">
        <v>77</v>
      </c>
      <c r="B77" s="2" t="str">
        <f>"5055672121961"</f>
        <v>5055672121961</v>
      </c>
    </row>
    <row r="78" spans="1:2">
      <c r="A78" s="2" t="s">
        <v>78</v>
      </c>
      <c r="B78" s="2" t="str">
        <f>"5055672121978"</f>
        <v>5055672121978</v>
      </c>
    </row>
    <row r="79" spans="1:2">
      <c r="A79" s="6" t="s">
        <v>79</v>
      </c>
      <c r="B79" s="6" t="str">
        <f>"5055672121985"</f>
        <v>5055672121985</v>
      </c>
    </row>
    <row r="80" spans="1:2">
      <c r="A80" s="2" t="s">
        <v>80</v>
      </c>
      <c r="B80" s="2" t="str">
        <f>"5055672121992"</f>
        <v>5055672121992</v>
      </c>
    </row>
    <row r="81" spans="1:2">
      <c r="A81" s="6" t="s">
        <v>81</v>
      </c>
      <c r="B81" s="6" t="str">
        <f>"5055672122005"</f>
        <v>5055672122005</v>
      </c>
    </row>
    <row r="82" spans="1:2">
      <c r="A82" s="2" t="s">
        <v>82</v>
      </c>
      <c r="B82" s="2" t="str">
        <f>"5055672122012"</f>
        <v>5055672122012</v>
      </c>
    </row>
    <row r="83" spans="1:2">
      <c r="A83" s="6" t="s">
        <v>83</v>
      </c>
      <c r="B83" s="6" t="str">
        <f>"5055672122029"</f>
        <v>5055672122029</v>
      </c>
    </row>
    <row r="84" spans="1:2">
      <c r="A84" s="2" t="s">
        <v>84</v>
      </c>
      <c r="B84" s="2" t="str">
        <f>"5055672122036"</f>
        <v>5055672122036</v>
      </c>
    </row>
    <row r="85" spans="1:2">
      <c r="A85" s="6" t="s">
        <v>85</v>
      </c>
      <c r="B85" s="6" t="str">
        <f>"5055672122043"</f>
        <v>5055672122043</v>
      </c>
    </row>
    <row r="86" spans="1:2">
      <c r="A86" s="2" t="s">
        <v>86</v>
      </c>
      <c r="B86" s="2" t="str">
        <f>"5055672122050"</f>
        <v>5055672122050</v>
      </c>
    </row>
    <row r="87" spans="1:2">
      <c r="A87" s="6" t="s">
        <v>87</v>
      </c>
      <c r="B87" s="6" t="str">
        <f>"5055672122067"</f>
        <v>5055672122067</v>
      </c>
    </row>
    <row r="88" spans="1:2">
      <c r="A88" s="2" t="s">
        <v>88</v>
      </c>
      <c r="B88" s="2" t="str">
        <f>"5055672122074"</f>
        <v>5055672122074</v>
      </c>
    </row>
    <row r="89" spans="1:2">
      <c r="A89" s="6" t="s">
        <v>89</v>
      </c>
      <c r="B89" s="6" t="str">
        <f>"5055672122081"</f>
        <v>5055672122081</v>
      </c>
    </row>
    <row r="90" spans="1:2">
      <c r="A90" s="2" t="s">
        <v>90</v>
      </c>
      <c r="B90" s="2" t="str">
        <f>"5055672122098"</f>
        <v>5055672122098</v>
      </c>
    </row>
    <row r="91" spans="1:2">
      <c r="A91" s="6" t="s">
        <v>91</v>
      </c>
      <c r="B91" s="6" t="str">
        <f>"5055672122104"</f>
        <v>5055672122104</v>
      </c>
    </row>
    <row r="92" spans="1:2">
      <c r="A92" s="2" t="s">
        <v>92</v>
      </c>
      <c r="B92" s="2" t="str">
        <f>"5055672122111"</f>
        <v>5055672122111</v>
      </c>
    </row>
    <row r="93" spans="1:2">
      <c r="A93" s="6" t="s">
        <v>93</v>
      </c>
      <c r="B93" s="6" t="str">
        <f>"5055672122128"</f>
        <v>5055672122128</v>
      </c>
    </row>
    <row r="94" spans="1:2">
      <c r="A94" s="2" t="s">
        <v>94</v>
      </c>
      <c r="B94" s="2" t="str">
        <f>"5055672122135"</f>
        <v>5055672122135</v>
      </c>
    </row>
    <row r="95" spans="1:2">
      <c r="A95" s="6" t="s">
        <v>95</v>
      </c>
      <c r="B95" s="6" t="str">
        <f>"5055672122142"</f>
        <v>5055672122142</v>
      </c>
    </row>
    <row r="96" spans="1:2">
      <c r="A96" s="2" t="s">
        <v>96</v>
      </c>
      <c r="B96" s="2" t="str">
        <f>"5055672122159"</f>
        <v>5055672122159</v>
      </c>
    </row>
    <row r="97" spans="1:2">
      <c r="A97" s="6" t="s">
        <v>97</v>
      </c>
      <c r="B97" s="6" t="str">
        <f>"5055672122166"</f>
        <v>5055672122166</v>
      </c>
    </row>
    <row r="98" spans="1:2">
      <c r="A98" s="2" t="s">
        <v>98</v>
      </c>
      <c r="B98" s="2" t="str">
        <f>"5055672122173"</f>
        <v>5055672122173</v>
      </c>
    </row>
    <row r="99" spans="1:2">
      <c r="A99" s="6" t="s">
        <v>99</v>
      </c>
      <c r="B99" s="6" t="str">
        <f>"5055672122180"</f>
        <v>5055672122180</v>
      </c>
    </row>
    <row r="100" spans="1:2">
      <c r="A100" s="2" t="s">
        <v>100</v>
      </c>
      <c r="B100" s="2" t="str">
        <f>"5055672122197"</f>
        <v>5055672122197</v>
      </c>
    </row>
    <row r="101" spans="1:2">
      <c r="A101" s="6" t="s">
        <v>101</v>
      </c>
      <c r="B101" s="6" t="str">
        <f>"5055672122203"</f>
        <v>5055672122203</v>
      </c>
    </row>
    <row r="102" spans="1:2">
      <c r="A102" s="2" t="s">
        <v>102</v>
      </c>
      <c r="B102" s="2" t="str">
        <f>"5055672122210"</f>
        <v>5055672122210</v>
      </c>
    </row>
    <row r="103" spans="1:2">
      <c r="A103" s="6" t="s">
        <v>103</v>
      </c>
      <c r="B103" s="6" t="str">
        <f>"5055672122227"</f>
        <v>5055672122227</v>
      </c>
    </row>
    <row r="104" spans="1:2">
      <c r="A104" s="2" t="s">
        <v>104</v>
      </c>
      <c r="B104" s="2" t="str">
        <f>"5055672122234"</f>
        <v>5055672122234</v>
      </c>
    </row>
    <row r="105" spans="1:2">
      <c r="A105" s="6" t="s">
        <v>105</v>
      </c>
      <c r="B105" s="6" t="str">
        <f>"5055672122241"</f>
        <v>5055672122241</v>
      </c>
    </row>
    <row r="106" spans="1:2">
      <c r="A106" s="2" t="s">
        <v>106</v>
      </c>
      <c r="B106" s="2" t="str">
        <f>"5055672122258"</f>
        <v>5055672122258</v>
      </c>
    </row>
    <row r="107" spans="1:2">
      <c r="A107" s="6" t="s">
        <v>107</v>
      </c>
      <c r="B107" s="6" t="str">
        <f>"5055672122265"</f>
        <v>5055672122265</v>
      </c>
    </row>
    <row r="108" spans="1:2">
      <c r="A108" s="2" t="s">
        <v>108</v>
      </c>
      <c r="B108" s="2" t="str">
        <f>"5055672122272"</f>
        <v>5055672122272</v>
      </c>
    </row>
    <row r="109" spans="1:2">
      <c r="A109" s="6" t="s">
        <v>109</v>
      </c>
      <c r="B109" s="6" t="str">
        <f>"5055672122289"</f>
        <v>5055672122289</v>
      </c>
    </row>
    <row r="110" spans="1:2">
      <c r="A110" s="2" t="s">
        <v>110</v>
      </c>
      <c r="B110" s="2" t="str">
        <f>"5055672122296"</f>
        <v>5055672122296</v>
      </c>
    </row>
    <row r="111" spans="1:2">
      <c r="A111" s="6" t="s">
        <v>111</v>
      </c>
      <c r="B111" s="6" t="str">
        <f>"5055672122302"</f>
        <v>5055672122302</v>
      </c>
    </row>
    <row r="112" spans="1:2">
      <c r="A112" s="2" t="s">
        <v>112</v>
      </c>
      <c r="B112" s="2" t="str">
        <f>"5055672122319"</f>
        <v>5055672122319</v>
      </c>
    </row>
    <row r="113" spans="1:2">
      <c r="A113" s="6" t="s">
        <v>113</v>
      </c>
      <c r="B113" s="6" t="str">
        <f>"5055672122326"</f>
        <v>5055672122326</v>
      </c>
    </row>
    <row r="114" spans="1:2">
      <c r="A114" s="2" t="s">
        <v>114</v>
      </c>
      <c r="B114" s="2" t="str">
        <f>"5055672122333"</f>
        <v>5055672122333</v>
      </c>
    </row>
    <row r="115" spans="1:2">
      <c r="A115" s="6" t="s">
        <v>115</v>
      </c>
      <c r="B115" s="6" t="str">
        <f>"5055672122340"</f>
        <v>5055672122340</v>
      </c>
    </row>
    <row r="116" spans="1:2">
      <c r="A116" s="2" t="s">
        <v>116</v>
      </c>
      <c r="B116" s="2" t="str">
        <f>"5055672122357"</f>
        <v>5055672122357</v>
      </c>
    </row>
    <row r="117" spans="1:2">
      <c r="A117" s="6" t="s">
        <v>117</v>
      </c>
      <c r="B117" s="6" t="str">
        <f>"5055672122364"</f>
        <v>5055672122364</v>
      </c>
    </row>
    <row r="118" spans="1:2">
      <c r="A118" s="2" t="s">
        <v>118</v>
      </c>
      <c r="B118" s="2" t="str">
        <f>"5055672122371"</f>
        <v>5055672122371</v>
      </c>
    </row>
    <row r="119" spans="1:2">
      <c r="A119" s="6" t="s">
        <v>119</v>
      </c>
      <c r="B119" s="6" t="str">
        <f>"5055672122388"</f>
        <v>5055672122388</v>
      </c>
    </row>
    <row r="120" spans="1:2">
      <c r="A120" s="2" t="s">
        <v>120</v>
      </c>
      <c r="B120" s="2" t="str">
        <f>"5055672122395"</f>
        <v>5055672122395</v>
      </c>
    </row>
    <row r="121" spans="1:2">
      <c r="A121" s="6" t="s">
        <v>121</v>
      </c>
      <c r="B121" s="6" t="str">
        <f>"5055672122401"</f>
        <v>5055672122401</v>
      </c>
    </row>
    <row r="122" spans="1:2">
      <c r="A122" s="2" t="s">
        <v>122</v>
      </c>
      <c r="B122" s="2" t="str">
        <f>"5055672122418"</f>
        <v>5055672122418</v>
      </c>
    </row>
    <row r="123" spans="1:2">
      <c r="A123" s="6" t="s">
        <v>123</v>
      </c>
      <c r="B123" s="6" t="str">
        <f>"5055672122425"</f>
        <v>5055672122425</v>
      </c>
    </row>
    <row r="124" spans="1:2">
      <c r="A124" s="2" t="s">
        <v>124</v>
      </c>
      <c r="B124" s="2" t="str">
        <f>"5055672122432"</f>
        <v>5055672122432</v>
      </c>
    </row>
    <row r="125" spans="1:2">
      <c r="A125" s="6" t="s">
        <v>125</v>
      </c>
      <c r="B125" s="6" t="str">
        <f>"5055672122449"</f>
        <v>5055672122449</v>
      </c>
    </row>
    <row r="126" spans="1:2">
      <c r="A126" s="2" t="s">
        <v>126</v>
      </c>
      <c r="B126" s="2" t="str">
        <f>"5055672122456"</f>
        <v>5055672122456</v>
      </c>
    </row>
    <row r="127" spans="1:2">
      <c r="A127" s="6" t="s">
        <v>127</v>
      </c>
      <c r="B127" s="6" t="str">
        <f>"5055672122463"</f>
        <v>5055672122463</v>
      </c>
    </row>
    <row r="128" spans="1:2">
      <c r="A128" s="2" t="s">
        <v>128</v>
      </c>
      <c r="B128" s="2" t="str">
        <f>"5055672122470"</f>
        <v>5055672122470</v>
      </c>
    </row>
    <row r="129" spans="1:2">
      <c r="A129" s="6" t="s">
        <v>129</v>
      </c>
      <c r="B129" s="6" t="str">
        <f>"5055672122487"</f>
        <v>5055672122487</v>
      </c>
    </row>
    <row r="130" spans="1:2">
      <c r="A130" s="2" t="s">
        <v>130</v>
      </c>
      <c r="B130" s="2" t="str">
        <f>"5055672122494"</f>
        <v>5055672122494</v>
      </c>
    </row>
    <row r="131" spans="1:2">
      <c r="A131" s="6" t="s">
        <v>131</v>
      </c>
      <c r="B131" s="6" t="str">
        <f>"5055672122500"</f>
        <v>5055672122500</v>
      </c>
    </row>
    <row r="132" spans="1:2">
      <c r="A132" s="2" t="s">
        <v>132</v>
      </c>
      <c r="B132" s="2" t="str">
        <f>"5055672122517"</f>
        <v>5055672122517</v>
      </c>
    </row>
    <row r="133" spans="1:2">
      <c r="A133" s="6" t="s">
        <v>133</v>
      </c>
      <c r="B133" s="6" t="str">
        <f>"5055672122524"</f>
        <v>5055672122524</v>
      </c>
    </row>
    <row r="134" spans="1:2">
      <c r="A134" s="2" t="s">
        <v>134</v>
      </c>
      <c r="B134" s="2" t="str">
        <f>"5055672122531"</f>
        <v>5055672122531</v>
      </c>
    </row>
    <row r="135" spans="1:2">
      <c r="A135" s="2" t="s">
        <v>135</v>
      </c>
      <c r="B135" s="2" t="str">
        <f>"5055672122548"</f>
        <v>5055672122548</v>
      </c>
    </row>
    <row r="136" spans="1:2">
      <c r="A136" s="2" t="s">
        <v>136</v>
      </c>
      <c r="B136" s="2" t="str">
        <f>"5055672122555"</f>
        <v>5055672122555</v>
      </c>
    </row>
    <row r="137" spans="1:2">
      <c r="A137" s="2" t="s">
        <v>137</v>
      </c>
      <c r="B137" s="2" t="str">
        <f>"5055672122562"</f>
        <v>5055672122562</v>
      </c>
    </row>
    <row r="138" spans="1:2">
      <c r="A138" s="2" t="s">
        <v>138</v>
      </c>
      <c r="B138" s="2" t="str">
        <f>"5055672122579"</f>
        <v>5055672122579</v>
      </c>
    </row>
    <row r="139" spans="1:2">
      <c r="A139" s="6" t="s">
        <v>139</v>
      </c>
      <c r="B139" s="6" t="str">
        <f>"5055672122586"</f>
        <v>5055672122586</v>
      </c>
    </row>
    <row r="140" spans="1:2">
      <c r="A140" s="2" t="s">
        <v>140</v>
      </c>
      <c r="B140" s="2" t="str">
        <f>"5055672122593"</f>
        <v>5055672122593</v>
      </c>
    </row>
    <row r="141" spans="1:2">
      <c r="A141" s="6" t="s">
        <v>141</v>
      </c>
      <c r="B141" s="6" t="str">
        <f>"5055672122609"</f>
        <v>5055672122609</v>
      </c>
    </row>
    <row r="142" spans="1:2">
      <c r="A142" s="2" t="s">
        <v>142</v>
      </c>
      <c r="B142" s="2" t="str">
        <f>"5055672122616"</f>
        <v>5055672122616</v>
      </c>
    </row>
    <row r="143" spans="1:2">
      <c r="A143" s="6" t="s">
        <v>143</v>
      </c>
      <c r="B143" s="6" t="str">
        <f>"5055672122623"</f>
        <v>5055672122623</v>
      </c>
    </row>
    <row r="144" spans="1:2">
      <c r="A144" s="2" t="s">
        <v>144</v>
      </c>
      <c r="B144" s="2" t="str">
        <f>"5055672122630"</f>
        <v>5055672122630</v>
      </c>
    </row>
    <row r="145" spans="1:3">
      <c r="A145" s="6" t="s">
        <v>145</v>
      </c>
      <c r="B145" s="6" t="str">
        <f>"5055672122647"</f>
        <v>5055672122647</v>
      </c>
    </row>
    <row r="146" spans="1:3">
      <c r="A146" s="2" t="s">
        <v>146</v>
      </c>
      <c r="B146" s="2" t="str">
        <f>"5055672122654"</f>
        <v>5055672122654</v>
      </c>
    </row>
    <row r="147" spans="1:3">
      <c r="A147" s="6" t="s">
        <v>147</v>
      </c>
      <c r="B147" s="6" t="str">
        <f>"5055672122661"</f>
        <v>5055672122661</v>
      </c>
    </row>
    <row r="148" spans="1:3">
      <c r="A148" s="2" t="s">
        <v>148</v>
      </c>
      <c r="B148" s="2" t="str">
        <f>"5055672122678"</f>
        <v>5055672122678</v>
      </c>
    </row>
    <row r="149" spans="1:3">
      <c r="A149" s="6" t="s">
        <v>149</v>
      </c>
      <c r="B149" s="6" t="str">
        <f>"5055672122685"</f>
        <v>5055672122685</v>
      </c>
    </row>
    <row r="150" spans="1:3">
      <c r="A150" s="2" t="s">
        <v>150</v>
      </c>
      <c r="B150" s="2" t="str">
        <f>"5055672122692"</f>
        <v>5055672122692</v>
      </c>
    </row>
    <row r="151" spans="1:3">
      <c r="A151" s="6" t="s">
        <v>151</v>
      </c>
      <c r="B151" s="6" t="str">
        <f>"5055672122708"</f>
        <v>5055672122708</v>
      </c>
    </row>
    <row r="152" spans="1:3">
      <c r="A152" s="2" t="s">
        <v>152</v>
      </c>
      <c r="B152" s="2" t="str">
        <f>"5055672122715"</f>
        <v>5055672122715</v>
      </c>
    </row>
    <row r="153" spans="1:3">
      <c r="A153" s="6" t="s">
        <v>153</v>
      </c>
      <c r="B153" s="6" t="str">
        <f>"5055672122722"</f>
        <v>5055672122722</v>
      </c>
    </row>
    <row r="154" spans="1:3">
      <c r="A154" s="2" t="s">
        <v>154</v>
      </c>
      <c r="B154" s="2" t="str">
        <f>"5055672122739"</f>
        <v>5055672122739</v>
      </c>
      <c r="C154" s="5"/>
    </row>
    <row r="155" spans="1:3">
      <c r="A155" s="6" t="s">
        <v>155</v>
      </c>
      <c r="B155" s="6" t="str">
        <f>"5055672122746"</f>
        <v>5055672122746</v>
      </c>
    </row>
    <row r="156" spans="1:3">
      <c r="A156" s="2" t="s">
        <v>156</v>
      </c>
      <c r="B156" s="2" t="str">
        <f>"5055672122753"</f>
        <v>5055672122753</v>
      </c>
    </row>
    <row r="157" spans="1:3">
      <c r="A157" s="6" t="s">
        <v>157</v>
      </c>
      <c r="B157" s="6" t="str">
        <f>"5055672122760"</f>
        <v>5055672122760</v>
      </c>
    </row>
    <row r="158" spans="1:3">
      <c r="A158" s="2" t="s">
        <v>158</v>
      </c>
      <c r="B158" s="2" t="str">
        <f>"5055672122777"</f>
        <v>5055672122777</v>
      </c>
    </row>
    <row r="159" spans="1:3">
      <c r="A159" s="6" t="s">
        <v>159</v>
      </c>
      <c r="B159" s="6" t="str">
        <f>"5055672122784"</f>
        <v>5055672122784</v>
      </c>
    </row>
    <row r="160" spans="1:3">
      <c r="A160" s="2" t="s">
        <v>160</v>
      </c>
      <c r="B160" s="2" t="str">
        <f>"5055672122791"</f>
        <v>5055672122791</v>
      </c>
    </row>
    <row r="161" spans="1:2">
      <c r="A161" s="6" t="s">
        <v>161</v>
      </c>
      <c r="B161" s="6" t="str">
        <f>"5055672122807"</f>
        <v>5055672122807</v>
      </c>
    </row>
    <row r="162" spans="1:2">
      <c r="A162" s="2" t="s">
        <v>162</v>
      </c>
      <c r="B162" s="2" t="str">
        <f>"5055672122814"</f>
        <v>5055672122814</v>
      </c>
    </row>
    <row r="163" spans="1:2">
      <c r="A163" s="6" t="s">
        <v>163</v>
      </c>
      <c r="B163" s="6" t="str">
        <f>"5055672122821"</f>
        <v>5055672122821</v>
      </c>
    </row>
    <row r="164" spans="1:2">
      <c r="A164" s="2" t="s">
        <v>164</v>
      </c>
      <c r="B164" s="2" t="str">
        <f>"5055672122838"</f>
        <v>5055672122838</v>
      </c>
    </row>
    <row r="165" spans="1:2">
      <c r="A165" s="6" t="s">
        <v>165</v>
      </c>
      <c r="B165" s="6" t="str">
        <f>"5055672122845"</f>
        <v>5055672122845</v>
      </c>
    </row>
    <row r="166" spans="1:2">
      <c r="A166" s="2" t="s">
        <v>166</v>
      </c>
      <c r="B166" s="2" t="str">
        <f>"5055672122852"</f>
        <v>5055672122852</v>
      </c>
    </row>
    <row r="167" spans="1:2">
      <c r="A167" s="6" t="s">
        <v>167</v>
      </c>
      <c r="B167" s="6" t="str">
        <f>"5055672122869"</f>
        <v>5055672122869</v>
      </c>
    </row>
    <row r="168" spans="1:2">
      <c r="A168" s="2" t="s">
        <v>168</v>
      </c>
      <c r="B168" s="2" t="str">
        <f>"5055672122876"</f>
        <v>5055672122876</v>
      </c>
    </row>
    <row r="169" spans="1:2">
      <c r="A169" s="6" t="s">
        <v>169</v>
      </c>
      <c r="B169" s="6" t="str">
        <f>"5055672122883"</f>
        <v>5055672122883</v>
      </c>
    </row>
    <row r="170" spans="1:2">
      <c r="A170" s="2" t="s">
        <v>170</v>
      </c>
      <c r="B170" s="2" t="str">
        <f>"5055672122890"</f>
        <v>5055672122890</v>
      </c>
    </row>
    <row r="171" spans="1:2">
      <c r="A171" s="6" t="s">
        <v>171</v>
      </c>
      <c r="B171" s="6" t="str">
        <f>"5055672122906"</f>
        <v>5055672122906</v>
      </c>
    </row>
    <row r="172" spans="1:2">
      <c r="A172" s="2" t="s">
        <v>172</v>
      </c>
      <c r="B172" s="2" t="str">
        <f>"5055672122913"</f>
        <v>5055672122913</v>
      </c>
    </row>
    <row r="173" spans="1:2">
      <c r="A173" s="6" t="s">
        <v>173</v>
      </c>
      <c r="B173" s="6" t="str">
        <f>"5055672122920"</f>
        <v>5055672122920</v>
      </c>
    </row>
    <row r="174" spans="1:2">
      <c r="A174" s="2" t="s">
        <v>174</v>
      </c>
      <c r="B174" s="2" t="str">
        <f>"5055672122937"</f>
        <v>5055672122937</v>
      </c>
    </row>
    <row r="175" spans="1:2">
      <c r="A175" s="6" t="s">
        <v>175</v>
      </c>
      <c r="B175" s="6" t="str">
        <f>"5055672122944"</f>
        <v>5055672122944</v>
      </c>
    </row>
    <row r="176" spans="1:2">
      <c r="A176" s="2" t="s">
        <v>176</v>
      </c>
      <c r="B176" s="2" t="str">
        <f>"5055672122951"</f>
        <v>5055672122951</v>
      </c>
    </row>
    <row r="177" spans="1:2">
      <c r="A177" s="6" t="s">
        <v>177</v>
      </c>
      <c r="B177" s="6" t="str">
        <f>"5055672122968"</f>
        <v>5055672122968</v>
      </c>
    </row>
    <row r="178" spans="1:2">
      <c r="A178" s="2" t="s">
        <v>178</v>
      </c>
      <c r="B178" s="2" t="str">
        <f>"5055672122975"</f>
        <v>5055672122975</v>
      </c>
    </row>
    <row r="179" spans="1:2">
      <c r="A179" s="6" t="s">
        <v>179</v>
      </c>
      <c r="B179" s="6" t="str">
        <f>"5055672122982"</f>
        <v>5055672122982</v>
      </c>
    </row>
    <row r="180" spans="1:2">
      <c r="A180" s="2" t="s">
        <v>180</v>
      </c>
      <c r="B180" s="2" t="str">
        <f>"5055672122999"</f>
        <v>5055672122999</v>
      </c>
    </row>
    <row r="181" spans="1:2">
      <c r="A181" s="6" t="s">
        <v>181</v>
      </c>
      <c r="B181" s="6" t="str">
        <f>"5055672123002"</f>
        <v>5055672123002</v>
      </c>
    </row>
    <row r="182" spans="1:2">
      <c r="A182" s="2" t="s">
        <v>182</v>
      </c>
      <c r="B182" s="2" t="str">
        <f>"5055672123019"</f>
        <v>5055672123019</v>
      </c>
    </row>
    <row r="183" spans="1:2">
      <c r="A183" s="6" t="s">
        <v>183</v>
      </c>
      <c r="B183" s="6" t="str">
        <f>"5055672123026"</f>
        <v>5055672123026</v>
      </c>
    </row>
    <row r="184" spans="1:2">
      <c r="A184" s="2" t="s">
        <v>184</v>
      </c>
      <c r="B184" s="2" t="str">
        <f>"5055672123033"</f>
        <v>5055672123033</v>
      </c>
    </row>
    <row r="185" spans="1:2">
      <c r="A185" s="6" t="s">
        <v>185</v>
      </c>
      <c r="B185" s="6" t="str">
        <f>"5055672123040"</f>
        <v>5055672123040</v>
      </c>
    </row>
    <row r="186" spans="1:2">
      <c r="A186" s="2" t="s">
        <v>186</v>
      </c>
      <c r="B186" s="2" t="str">
        <f>"5055672123057"</f>
        <v>5055672123057</v>
      </c>
    </row>
    <row r="187" spans="1:2">
      <c r="A187" s="6" t="s">
        <v>187</v>
      </c>
      <c r="B187" s="6" t="str">
        <f>"5055672123064"</f>
        <v>5055672123064</v>
      </c>
    </row>
    <row r="188" spans="1:2">
      <c r="A188" s="2" t="s">
        <v>188</v>
      </c>
      <c r="B188" s="2" t="str">
        <f>"5055672123071"</f>
        <v>5055672123071</v>
      </c>
    </row>
    <row r="189" spans="1:2">
      <c r="A189" s="6" t="s">
        <v>189</v>
      </c>
      <c r="B189" s="6" t="str">
        <f>"5055672123088"</f>
        <v>5055672123088</v>
      </c>
    </row>
    <row r="190" spans="1:2">
      <c r="A190" s="2" t="s">
        <v>190</v>
      </c>
      <c r="B190" s="2" t="str">
        <f>"5055672123095"</f>
        <v>5055672123095</v>
      </c>
    </row>
    <row r="191" spans="1:2">
      <c r="A191" s="6" t="s">
        <v>191</v>
      </c>
      <c r="B191" s="6" t="str">
        <f>"5055672123101"</f>
        <v>5055672123101</v>
      </c>
    </row>
    <row r="192" spans="1:2">
      <c r="A192" s="2" t="s">
        <v>192</v>
      </c>
      <c r="B192" s="2" t="str">
        <f>"5055672123118"</f>
        <v>5055672123118</v>
      </c>
    </row>
    <row r="193" spans="1:2">
      <c r="A193" s="6" t="s">
        <v>193</v>
      </c>
      <c r="B193" s="6" t="str">
        <f>"5055672123125"</f>
        <v>5055672123125</v>
      </c>
    </row>
    <row r="194" spans="1:2">
      <c r="A194" s="2" t="s">
        <v>194</v>
      </c>
      <c r="B194" s="2" t="str">
        <f>"5055672123132"</f>
        <v>5055672123132</v>
      </c>
    </row>
    <row r="195" spans="1:2">
      <c r="A195" s="2" t="s">
        <v>195</v>
      </c>
      <c r="B195" s="2" t="str">
        <f>"5055672123149"</f>
        <v>5055672123149</v>
      </c>
    </row>
    <row r="196" spans="1:2">
      <c r="A196" s="2" t="s">
        <v>196</v>
      </c>
      <c r="B196" s="2" t="str">
        <f>"5055672123156"</f>
        <v>5055672123156</v>
      </c>
    </row>
    <row r="197" spans="1:2">
      <c r="A197" s="2" t="s">
        <v>197</v>
      </c>
      <c r="B197" s="2" t="str">
        <f>"5055672123163"</f>
        <v>5055672123163</v>
      </c>
    </row>
    <row r="198" spans="1:2">
      <c r="A198" s="2" t="s">
        <v>198</v>
      </c>
      <c r="B198" s="2" t="str">
        <f>"5055672123170"</f>
        <v>5055672123170</v>
      </c>
    </row>
    <row r="199" spans="1:2">
      <c r="A199" s="2" t="s">
        <v>199</v>
      </c>
      <c r="B199" s="2" t="str">
        <f>"5055672123187"</f>
        <v>5055672123187</v>
      </c>
    </row>
    <row r="200" spans="1:2">
      <c r="A200" s="2" t="s">
        <v>200</v>
      </c>
      <c r="B200" s="2" t="str">
        <f>"5055672123194"</f>
        <v>5055672123194</v>
      </c>
    </row>
    <row r="201" spans="1:2">
      <c r="A201" s="2" t="s">
        <v>201</v>
      </c>
      <c r="B201" s="2" t="str">
        <f>"5055672123200"</f>
        <v>5055672123200</v>
      </c>
    </row>
    <row r="202" spans="1:2">
      <c r="A202" s="2" t="s">
        <v>202</v>
      </c>
      <c r="B202" s="2" t="str">
        <f>"5055672123217"</f>
        <v>5055672123217</v>
      </c>
    </row>
    <row r="203" spans="1:2">
      <c r="A203" s="2" t="s">
        <v>203</v>
      </c>
      <c r="B203" s="2" t="str">
        <f>"5055672123224"</f>
        <v>5055672123224</v>
      </c>
    </row>
    <row r="204" spans="1:2">
      <c r="A204" s="2" t="s">
        <v>204</v>
      </c>
      <c r="B204" s="2" t="str">
        <f>"5055672123231"</f>
        <v>5055672123231</v>
      </c>
    </row>
    <row r="205" spans="1:2">
      <c r="A205" s="2" t="s">
        <v>205</v>
      </c>
      <c r="B205" s="2" t="str">
        <f>"5055672123248"</f>
        <v>5055672123248</v>
      </c>
    </row>
    <row r="206" spans="1:2">
      <c r="A206" s="2" t="s">
        <v>206</v>
      </c>
      <c r="B206" s="2" t="str">
        <f>"5055672123255"</f>
        <v>5055672123255</v>
      </c>
    </row>
    <row r="207" spans="1:2">
      <c r="A207" s="2" t="s">
        <v>207</v>
      </c>
      <c r="B207" s="2" t="str">
        <f>"5055672123262"</f>
        <v>5055672123262</v>
      </c>
    </row>
    <row r="208" spans="1:2">
      <c r="A208" s="2" t="s">
        <v>208</v>
      </c>
      <c r="B208" s="2" t="str">
        <f>"5055672123279"</f>
        <v>5055672123279</v>
      </c>
    </row>
    <row r="209" spans="1:2">
      <c r="A209" s="2" t="s">
        <v>209</v>
      </c>
      <c r="B209" s="2" t="str">
        <f>"5055672123286"</f>
        <v>5055672123286</v>
      </c>
    </row>
    <row r="210" spans="1:2">
      <c r="A210" s="2" t="s">
        <v>210</v>
      </c>
      <c r="B210" s="2" t="str">
        <f>"5055672123293"</f>
        <v>5055672123293</v>
      </c>
    </row>
    <row r="211" spans="1:2">
      <c r="A211" s="2" t="s">
        <v>211</v>
      </c>
      <c r="B211" s="2" t="str">
        <f>"5055672123309"</f>
        <v>5055672123309</v>
      </c>
    </row>
    <row r="212" spans="1:2">
      <c r="A212" s="2" t="s">
        <v>212</v>
      </c>
      <c r="B212" s="2" t="str">
        <f>"5055672123316"</f>
        <v>5055672123316</v>
      </c>
    </row>
    <row r="213" spans="1:2">
      <c r="A213" s="2" t="s">
        <v>213</v>
      </c>
      <c r="B213" s="2" t="str">
        <f>"5055672123323"</f>
        <v>5055672123323</v>
      </c>
    </row>
    <row r="214" spans="1:2">
      <c r="A214" s="2" t="s">
        <v>214</v>
      </c>
      <c r="B214" s="2" t="str">
        <f>"5055672123330"</f>
        <v>5055672123330</v>
      </c>
    </row>
    <row r="215" spans="1:2">
      <c r="A215" s="2" t="s">
        <v>215</v>
      </c>
      <c r="B215" s="2" t="str">
        <f>"5055672123347"</f>
        <v>5055672123347</v>
      </c>
    </row>
    <row r="216" spans="1:2">
      <c r="A216" s="2" t="s">
        <v>216</v>
      </c>
      <c r="B216" s="2" t="str">
        <f>"5055672123354"</f>
        <v>5055672123354</v>
      </c>
    </row>
    <row r="217" spans="1:2">
      <c r="A217" s="2" t="s">
        <v>217</v>
      </c>
      <c r="B217" s="2" t="str">
        <f>"5055672123361"</f>
        <v>5055672123361</v>
      </c>
    </row>
    <row r="218" spans="1:2">
      <c r="A218" s="2" t="s">
        <v>218</v>
      </c>
      <c r="B218" s="2" t="str">
        <f>"5055672123378"</f>
        <v>5055672123378</v>
      </c>
    </row>
    <row r="219" spans="1:2">
      <c r="A219" s="2" t="s">
        <v>219</v>
      </c>
      <c r="B219" s="2" t="str">
        <f>"5055672123385"</f>
        <v>5055672123385</v>
      </c>
    </row>
    <row r="220" spans="1:2">
      <c r="A220" s="2" t="s">
        <v>220</v>
      </c>
      <c r="B220" s="2" t="str">
        <f>"5055672123392"</f>
        <v>5055672123392</v>
      </c>
    </row>
    <row r="221" spans="1:2">
      <c r="A221" s="2" t="s">
        <v>221</v>
      </c>
      <c r="B221" s="2" t="str">
        <f>"5055672123408"</f>
        <v>5055672123408</v>
      </c>
    </row>
    <row r="222" spans="1:2">
      <c r="A222" s="2" t="s">
        <v>222</v>
      </c>
      <c r="B222" s="2" t="str">
        <f>"5055672123415"</f>
        <v>5055672123415</v>
      </c>
    </row>
    <row r="223" spans="1:2">
      <c r="A223" s="2" t="s">
        <v>223</v>
      </c>
      <c r="B223" s="2" t="str">
        <f>"5055672123422"</f>
        <v>5055672123422</v>
      </c>
    </row>
    <row r="224" spans="1:2">
      <c r="A224" s="2" t="s">
        <v>224</v>
      </c>
      <c r="B224" s="2" t="str">
        <f>"5055672123439"</f>
        <v>5055672123439</v>
      </c>
    </row>
    <row r="225" spans="1:2">
      <c r="A225" s="2" t="s">
        <v>225</v>
      </c>
      <c r="B225" s="2" t="str">
        <f>"5055672123446"</f>
        <v>5055672123446</v>
      </c>
    </row>
    <row r="226" spans="1:2">
      <c r="A226" s="2" t="s">
        <v>226</v>
      </c>
      <c r="B226" s="2" t="str">
        <f>"5055672123453"</f>
        <v>5055672123453</v>
      </c>
    </row>
    <row r="227" spans="1:2">
      <c r="A227" s="2" t="s">
        <v>227</v>
      </c>
      <c r="B227" s="2" t="str">
        <f>"5055672123460"</f>
        <v>5055672123460</v>
      </c>
    </row>
    <row r="228" spans="1:2">
      <c r="A228" s="2" t="s">
        <v>228</v>
      </c>
      <c r="B228" s="2" t="str">
        <f>"5055672123477"</f>
        <v>5055672123477</v>
      </c>
    </row>
    <row r="229" spans="1:2">
      <c r="A229" s="2" t="s">
        <v>229</v>
      </c>
      <c r="B229" s="2" t="str">
        <f>"5055672123484"</f>
        <v>5055672123484</v>
      </c>
    </row>
    <row r="230" spans="1:2">
      <c r="A230" s="2" t="s">
        <v>230</v>
      </c>
      <c r="B230" s="2" t="str">
        <f>"5055672123491"</f>
        <v>5055672123491</v>
      </c>
    </row>
    <row r="231" spans="1:2">
      <c r="A231" s="2" t="s">
        <v>231</v>
      </c>
      <c r="B231" s="2" t="str">
        <f>"5055672123507"</f>
        <v>5055672123507</v>
      </c>
    </row>
    <row r="232" spans="1:2">
      <c r="A232" s="2" t="s">
        <v>232</v>
      </c>
      <c r="B232" s="2" t="str">
        <f>"5055672123514"</f>
        <v>5055672123514</v>
      </c>
    </row>
    <row r="233" spans="1:2">
      <c r="A233" s="2" t="s">
        <v>233</v>
      </c>
      <c r="B233" s="2" t="str">
        <f>"5055672123521"</f>
        <v>5055672123521</v>
      </c>
    </row>
    <row r="234" spans="1:2">
      <c r="A234" s="2" t="s">
        <v>234</v>
      </c>
      <c r="B234" s="2" t="str">
        <f>"5055672123538"</f>
        <v>5055672123538</v>
      </c>
    </row>
    <row r="235" spans="1:2">
      <c r="A235" s="2" t="s">
        <v>235</v>
      </c>
      <c r="B235" s="2" t="str">
        <f>"5055672123545"</f>
        <v>5055672123545</v>
      </c>
    </row>
    <row r="236" spans="1:2">
      <c r="A236" s="2" t="s">
        <v>236</v>
      </c>
      <c r="B236" s="2" t="str">
        <f>"5055672123552"</f>
        <v>5055672123552</v>
      </c>
    </row>
    <row r="237" spans="1:2">
      <c r="A237" s="2" t="s">
        <v>237</v>
      </c>
      <c r="B237" s="2" t="str">
        <f>"5055672123569"</f>
        <v>5055672123569</v>
      </c>
    </row>
    <row r="238" spans="1:2">
      <c r="A238" s="2" t="s">
        <v>238</v>
      </c>
      <c r="B238" s="2" t="str">
        <f>"5055672123576"</f>
        <v>5055672123576</v>
      </c>
    </row>
    <row r="239" spans="1:2">
      <c r="A239" s="2" t="s">
        <v>239</v>
      </c>
      <c r="B239" s="2" t="str">
        <f>"5055672123583"</f>
        <v>5055672123583</v>
      </c>
    </row>
    <row r="240" spans="1:2">
      <c r="A240" s="2" t="s">
        <v>240</v>
      </c>
      <c r="B240" s="2" t="str">
        <f>"5055672123590"</f>
        <v>5055672123590</v>
      </c>
    </row>
    <row r="241" spans="1:2">
      <c r="A241" s="2" t="s">
        <v>241</v>
      </c>
      <c r="B241" s="2" t="str">
        <f>"5055672123606"</f>
        <v>5055672123606</v>
      </c>
    </row>
    <row r="242" spans="1:2">
      <c r="A242" s="2" t="s">
        <v>242</v>
      </c>
      <c r="B242" s="2" t="str">
        <f>"5055672123613"</f>
        <v>5055672123613</v>
      </c>
    </row>
    <row r="243" spans="1:2">
      <c r="A243" s="2" t="s">
        <v>243</v>
      </c>
      <c r="B243" s="2" t="str">
        <f>"5055672123620"</f>
        <v>5055672123620</v>
      </c>
    </row>
    <row r="244" spans="1:2">
      <c r="A244" s="2" t="s">
        <v>244</v>
      </c>
      <c r="B244" s="2" t="str">
        <f>"5055672123637"</f>
        <v>5055672123637</v>
      </c>
    </row>
    <row r="245" spans="1:2">
      <c r="A245" s="2" t="s">
        <v>245</v>
      </c>
      <c r="B245" s="2" t="str">
        <f>"5055672123644"</f>
        <v>5055672123644</v>
      </c>
    </row>
    <row r="246" spans="1:2">
      <c r="A246" s="2" t="s">
        <v>246</v>
      </c>
      <c r="B246" s="2" t="str">
        <f>"5055672123651"</f>
        <v>5055672123651</v>
      </c>
    </row>
    <row r="247" spans="1:2">
      <c r="A247" s="2" t="s">
        <v>247</v>
      </c>
      <c r="B247" s="2" t="str">
        <f>"5055672123668"</f>
        <v>5055672123668</v>
      </c>
    </row>
    <row r="248" spans="1:2">
      <c r="A248" s="2" t="s">
        <v>248</v>
      </c>
      <c r="B248" s="2" t="str">
        <f>"5055672123675"</f>
        <v>5055672123675</v>
      </c>
    </row>
    <row r="249" spans="1:2">
      <c r="A249" s="2" t="s">
        <v>249</v>
      </c>
      <c r="B249" s="2" t="str">
        <f>"5055672123682"</f>
        <v>5055672123682</v>
      </c>
    </row>
    <row r="250" spans="1:2">
      <c r="A250" s="2" t="s">
        <v>250</v>
      </c>
      <c r="B250" s="2" t="str">
        <f>"5055672123699"</f>
        <v>5055672123699</v>
      </c>
    </row>
    <row r="251" spans="1:2">
      <c r="A251" s="2" t="s">
        <v>251</v>
      </c>
      <c r="B251" s="2" t="str">
        <f>"5055672123705"</f>
        <v>5055672123705</v>
      </c>
    </row>
    <row r="252" spans="1:2">
      <c r="A252" s="2" t="s">
        <v>252</v>
      </c>
      <c r="B252" s="2" t="str">
        <f>"5055672123712"</f>
        <v>5055672123712</v>
      </c>
    </row>
    <row r="253" spans="1:2">
      <c r="A253" s="2" t="s">
        <v>253</v>
      </c>
      <c r="B253" s="2" t="str">
        <f>"5055672123729"</f>
        <v>5055672123729</v>
      </c>
    </row>
    <row r="254" spans="1:2">
      <c r="A254" s="2" t="s">
        <v>254</v>
      </c>
      <c r="B254" s="2" t="str">
        <f>"5055672123736"</f>
        <v>5055672123736</v>
      </c>
    </row>
    <row r="255" spans="1:2">
      <c r="A255" s="2" t="s">
        <v>255</v>
      </c>
      <c r="B255" s="2" t="str">
        <f>"5055672123743"</f>
        <v>5055672123743</v>
      </c>
    </row>
    <row r="256" spans="1:2">
      <c r="A256" s="2" t="s">
        <v>256</v>
      </c>
      <c r="B256" s="2" t="str">
        <f>"5055672123750"</f>
        <v>5055672123750</v>
      </c>
    </row>
    <row r="257" spans="1:2">
      <c r="A257" s="2" t="s">
        <v>257</v>
      </c>
      <c r="B257" s="2" t="str">
        <f>"5055672123767"</f>
        <v>5055672123767</v>
      </c>
    </row>
    <row r="258" spans="1:2">
      <c r="A258" s="2" t="s">
        <v>258</v>
      </c>
      <c r="B258" s="2" t="str">
        <f>"5055672123774"</f>
        <v>5055672123774</v>
      </c>
    </row>
    <row r="259" spans="1:2">
      <c r="A259" s="2" t="s">
        <v>259</v>
      </c>
      <c r="B259" s="2" t="str">
        <f>"5055672123781"</f>
        <v>5055672123781</v>
      </c>
    </row>
    <row r="260" spans="1:2">
      <c r="A260" s="2" t="s">
        <v>260</v>
      </c>
      <c r="B260" s="2" t="str">
        <f>"5055672123798"</f>
        <v>5055672123798</v>
      </c>
    </row>
    <row r="261" spans="1:2">
      <c r="A261" s="2" t="s">
        <v>261</v>
      </c>
      <c r="B261" s="2" t="str">
        <f>"5055672123804"</f>
        <v>5055672123804</v>
      </c>
    </row>
    <row r="262" spans="1:2">
      <c r="A262" s="2" t="s">
        <v>262</v>
      </c>
      <c r="B262" s="2" t="str">
        <f>"5055672123811"</f>
        <v>5055672123811</v>
      </c>
    </row>
    <row r="263" spans="1:2">
      <c r="A263" s="2" t="s">
        <v>263</v>
      </c>
      <c r="B263" s="2" t="str">
        <f>"5055672123828"</f>
        <v>5055672123828</v>
      </c>
    </row>
    <row r="264" spans="1:2">
      <c r="A264" s="2" t="s">
        <v>264</v>
      </c>
      <c r="B264" s="2" t="str">
        <f>"5055672123835"</f>
        <v>5055672123835</v>
      </c>
    </row>
    <row r="265" spans="1:2">
      <c r="A265" s="2" t="s">
        <v>265</v>
      </c>
      <c r="B265" s="2" t="str">
        <f>"5055672123842"</f>
        <v>5055672123842</v>
      </c>
    </row>
    <row r="266" spans="1:2">
      <c r="A266" s="2" t="s">
        <v>266</v>
      </c>
      <c r="B266" s="2" t="str">
        <f>"5055672123859"</f>
        <v>5055672123859</v>
      </c>
    </row>
    <row r="267" spans="1:2">
      <c r="A267" s="2" t="s">
        <v>267</v>
      </c>
      <c r="B267" s="2" t="str">
        <f>"5055672123866"</f>
        <v>5055672123866</v>
      </c>
    </row>
    <row r="268" spans="1:2">
      <c r="A268" s="2" t="s">
        <v>268</v>
      </c>
      <c r="B268" s="2" t="str">
        <f>"5055672123873"</f>
        <v>5055672123873</v>
      </c>
    </row>
    <row r="269" spans="1:2">
      <c r="A269" s="2" t="s">
        <v>269</v>
      </c>
      <c r="B269" s="2" t="str">
        <f>"5055672123880"</f>
        <v>5055672123880</v>
      </c>
    </row>
    <row r="270" spans="1:2">
      <c r="A270" s="2" t="s">
        <v>270</v>
      </c>
      <c r="B270" s="2" t="str">
        <f>"5055672123897"</f>
        <v>5055672123897</v>
      </c>
    </row>
    <row r="271" spans="1:2">
      <c r="A271" s="2" t="s">
        <v>271</v>
      </c>
      <c r="B271" s="2" t="str">
        <f>"5055672123903"</f>
        <v>5055672123903</v>
      </c>
    </row>
    <row r="272" spans="1:2">
      <c r="A272" s="2" t="s">
        <v>272</v>
      </c>
      <c r="B272" s="2" t="str">
        <f>"5055672123910"</f>
        <v>5055672123910</v>
      </c>
    </row>
    <row r="273" spans="1:2">
      <c r="A273" s="2" t="s">
        <v>273</v>
      </c>
      <c r="B273" s="2" t="str">
        <f>"5055672123927"</f>
        <v>5055672123927</v>
      </c>
    </row>
    <row r="274" spans="1:2">
      <c r="A274" s="2" t="s">
        <v>274</v>
      </c>
      <c r="B274" s="2" t="str">
        <f>"5055672123934"</f>
        <v>5055672123934</v>
      </c>
    </row>
    <row r="275" spans="1:2">
      <c r="A275" s="2" t="s">
        <v>275</v>
      </c>
      <c r="B275" s="2" t="str">
        <f>"5055672123941"</f>
        <v>5055672123941</v>
      </c>
    </row>
    <row r="276" spans="1:2">
      <c r="A276" s="2" t="s">
        <v>276</v>
      </c>
      <c r="B276" s="2" t="str">
        <f>"5055672123958"</f>
        <v>5055672123958</v>
      </c>
    </row>
    <row r="277" spans="1:2">
      <c r="A277" s="2" t="s">
        <v>277</v>
      </c>
      <c r="B277" s="2" t="str">
        <f>"5055672123965"</f>
        <v>5055672123965</v>
      </c>
    </row>
    <row r="278" spans="1:2">
      <c r="A278" s="2" t="s">
        <v>278</v>
      </c>
      <c r="B278" s="2" t="str">
        <f>"5055672123972"</f>
        <v>5055672123972</v>
      </c>
    </row>
    <row r="279" spans="1:2">
      <c r="A279" s="2" t="s">
        <v>279</v>
      </c>
      <c r="B279" s="2" t="str">
        <f>"5055672123989"</f>
        <v>5055672123989</v>
      </c>
    </row>
    <row r="280" spans="1:2">
      <c r="A280" s="2" t="s">
        <v>280</v>
      </c>
      <c r="B280" s="2" t="str">
        <f>"5055672123996"</f>
        <v>5055672123996</v>
      </c>
    </row>
    <row r="281" spans="1:2">
      <c r="A281" s="2" t="s">
        <v>281</v>
      </c>
      <c r="B281" s="2" t="str">
        <f>"5055672124009"</f>
        <v>5055672124009</v>
      </c>
    </row>
    <row r="282" spans="1:2">
      <c r="A282" s="2" t="s">
        <v>282</v>
      </c>
      <c r="B282" s="2" t="str">
        <f>"5055672124016"</f>
        <v>5055672124016</v>
      </c>
    </row>
    <row r="283" spans="1:2">
      <c r="A283" s="2" t="s">
        <v>283</v>
      </c>
      <c r="B283" s="2" t="str">
        <f>"5055672124023"</f>
        <v>5055672124023</v>
      </c>
    </row>
    <row r="284" spans="1:2">
      <c r="A284" s="2" t="s">
        <v>284</v>
      </c>
      <c r="B284" s="2" t="str">
        <f>"5055672124030"</f>
        <v>5055672124030</v>
      </c>
    </row>
    <row r="285" spans="1:2">
      <c r="A285" s="2" t="s">
        <v>285</v>
      </c>
      <c r="B285" s="2" t="str">
        <f>"5055672124047"</f>
        <v>5055672124047</v>
      </c>
    </row>
    <row r="286" spans="1:2">
      <c r="A286" s="2" t="s">
        <v>286</v>
      </c>
      <c r="B286" s="2" t="str">
        <f>"5055672124054"</f>
        <v>5055672124054</v>
      </c>
    </row>
    <row r="287" spans="1:2">
      <c r="A287" s="2" t="s">
        <v>287</v>
      </c>
      <c r="B287" s="2" t="str">
        <f>"5055672124061"</f>
        <v>5055672124061</v>
      </c>
    </row>
    <row r="288" spans="1:2">
      <c r="A288" s="2" t="s">
        <v>288</v>
      </c>
      <c r="B288" s="2" t="str">
        <f>"5055672124078"</f>
        <v>5055672124078</v>
      </c>
    </row>
    <row r="289" spans="1:2">
      <c r="A289" s="2" t="s">
        <v>289</v>
      </c>
      <c r="B289" s="2" t="str">
        <f>"5055672124085"</f>
        <v>5055672124085</v>
      </c>
    </row>
    <row r="290" spans="1:2">
      <c r="A290" s="2" t="s">
        <v>290</v>
      </c>
      <c r="B290" s="2" t="str">
        <f>"5055672124092"</f>
        <v>5055672124092</v>
      </c>
    </row>
    <row r="291" spans="1:2">
      <c r="A291" s="2" t="s">
        <v>291</v>
      </c>
      <c r="B291" s="2" t="str">
        <f>"5055672124108"</f>
        <v>5055672124108</v>
      </c>
    </row>
    <row r="292" spans="1:2">
      <c r="A292" s="2" t="s">
        <v>292</v>
      </c>
      <c r="B292" s="2" t="str">
        <f>"5055672124115"</f>
        <v>5055672124115</v>
      </c>
    </row>
    <row r="293" spans="1:2">
      <c r="A293" s="2" t="s">
        <v>293</v>
      </c>
      <c r="B293" s="2" t="str">
        <f>"5055672124122"</f>
        <v>5055672124122</v>
      </c>
    </row>
    <row r="294" spans="1:2">
      <c r="A294" s="2" t="s">
        <v>294</v>
      </c>
      <c r="B294" s="2" t="str">
        <f>"5055672124139"</f>
        <v>5055672124139</v>
      </c>
    </row>
    <row r="295" spans="1:2">
      <c r="A295" s="2" t="s">
        <v>295</v>
      </c>
      <c r="B295" s="2" t="str">
        <f>"5055672124146"</f>
        <v>5055672124146</v>
      </c>
    </row>
    <row r="296" spans="1:2">
      <c r="A296" s="2" t="s">
        <v>296</v>
      </c>
      <c r="B296" s="2" t="str">
        <f>"5055672124153"</f>
        <v>5055672124153</v>
      </c>
    </row>
    <row r="297" spans="1:2">
      <c r="A297" s="2" t="s">
        <v>297</v>
      </c>
      <c r="B297" s="2" t="str">
        <f>"5055672124160"</f>
        <v>5055672124160</v>
      </c>
    </row>
    <row r="298" spans="1:2">
      <c r="A298" s="2" t="s">
        <v>298</v>
      </c>
      <c r="B298" s="2" t="str">
        <f>"5055672124177"</f>
        <v>5055672124177</v>
      </c>
    </row>
    <row r="299" spans="1:2">
      <c r="A299" s="2" t="s">
        <v>299</v>
      </c>
      <c r="B299" s="2" t="str">
        <f>"5055672124184"</f>
        <v>5055672124184</v>
      </c>
    </row>
    <row r="300" spans="1:2">
      <c r="A300" s="2" t="s">
        <v>300</v>
      </c>
      <c r="B300" s="2" t="str">
        <f>"5055672124191"</f>
        <v>5055672124191</v>
      </c>
    </row>
    <row r="301" spans="1:2">
      <c r="A301" s="2" t="s">
        <v>301</v>
      </c>
      <c r="B301" s="2" t="str">
        <f>"5055672124207"</f>
        <v>5055672124207</v>
      </c>
    </row>
    <row r="302" spans="1:2">
      <c r="A302" s="2" t="s">
        <v>302</v>
      </c>
      <c r="B302" s="2" t="str">
        <f>"5055672124214"</f>
        <v>5055672124214</v>
      </c>
    </row>
    <row r="303" spans="1:2">
      <c r="A303" s="2" t="s">
        <v>303</v>
      </c>
      <c r="B303" s="2" t="str">
        <f>"5055672124221"</f>
        <v>5055672124221</v>
      </c>
    </row>
    <row r="304" spans="1:2">
      <c r="A304" s="2" t="s">
        <v>304</v>
      </c>
      <c r="B304" s="2" t="str">
        <f>"5055672124238"</f>
        <v>5055672124238</v>
      </c>
    </row>
    <row r="305" spans="1:2">
      <c r="A305" s="2" t="s">
        <v>305</v>
      </c>
      <c r="B305" s="2" t="str">
        <f>"5055672124245"</f>
        <v>5055672124245</v>
      </c>
    </row>
    <row r="306" spans="1:2">
      <c r="A306" s="2" t="s">
        <v>306</v>
      </c>
      <c r="B306" s="2" t="str">
        <f>"5055672124252"</f>
        <v>5055672124252</v>
      </c>
    </row>
    <row r="307" spans="1:2">
      <c r="A307" s="2" t="s">
        <v>307</v>
      </c>
      <c r="B307" s="2" t="str">
        <f>"5055672124269"</f>
        <v>5055672124269</v>
      </c>
    </row>
    <row r="308" spans="1:2">
      <c r="A308" s="2" t="s">
        <v>308</v>
      </c>
      <c r="B308" s="2" t="str">
        <f>"5055672124276"</f>
        <v>5055672124276</v>
      </c>
    </row>
    <row r="309" spans="1:2">
      <c r="A309" s="2" t="s">
        <v>309</v>
      </c>
      <c r="B309" s="2" t="str">
        <f>"5055672124283"</f>
        <v>5055672124283</v>
      </c>
    </row>
    <row r="310" spans="1:2">
      <c r="A310" s="2" t="s">
        <v>310</v>
      </c>
      <c r="B310" s="2" t="str">
        <f>"5055672124290"</f>
        <v>5055672124290</v>
      </c>
    </row>
    <row r="311" spans="1:2">
      <c r="A311" s="2" t="s">
        <v>311</v>
      </c>
      <c r="B311" s="2" t="str">
        <f>"5055672124306"</f>
        <v>5055672124306</v>
      </c>
    </row>
    <row r="312" spans="1:2">
      <c r="A312" s="2" t="s">
        <v>312</v>
      </c>
      <c r="B312" s="2" t="str">
        <f>"5055672124313"</f>
        <v>5055672124313</v>
      </c>
    </row>
    <row r="313" spans="1:2">
      <c r="A313" s="2" t="s">
        <v>313</v>
      </c>
      <c r="B313" s="2" t="str">
        <f>"5055672124320"</f>
        <v>5055672124320</v>
      </c>
    </row>
    <row r="314" spans="1:2">
      <c r="A314" s="6" t="s">
        <v>314</v>
      </c>
      <c r="B314" s="6" t="str">
        <f>"5055672124337"</f>
        <v>5055672124337</v>
      </c>
    </row>
    <row r="315" spans="1:2">
      <c r="A315" s="6" t="s">
        <v>315</v>
      </c>
      <c r="B315" s="6" t="str">
        <f>"5055672124344"</f>
        <v>5055672124344</v>
      </c>
    </row>
    <row r="316" spans="1:2">
      <c r="A316" s="6" t="s">
        <v>316</v>
      </c>
      <c r="B316" s="6" t="str">
        <f>"5055672124351"</f>
        <v>5055672124351</v>
      </c>
    </row>
    <row r="317" spans="1:2">
      <c r="A317" s="6" t="s">
        <v>317</v>
      </c>
      <c r="B317" s="6" t="str">
        <f>"5055672124368"</f>
        <v>5055672124368</v>
      </c>
    </row>
    <row r="318" spans="1:2">
      <c r="A318" s="6" t="s">
        <v>318</v>
      </c>
      <c r="B318" s="6" t="str">
        <f>"5055672124375"</f>
        <v>5055672124375</v>
      </c>
    </row>
    <row r="319" spans="1:2">
      <c r="A319" s="6" t="s">
        <v>319</v>
      </c>
      <c r="B319" s="6" t="str">
        <f>"5055672124382"</f>
        <v>5055672124382</v>
      </c>
    </row>
    <row r="320" spans="1:2">
      <c r="A320" s="6" t="s">
        <v>320</v>
      </c>
      <c r="B320" s="6" t="str">
        <f>"5055672124399"</f>
        <v>5055672124399</v>
      </c>
    </row>
    <row r="321" spans="1:2">
      <c r="A321" s="6" t="s">
        <v>321</v>
      </c>
      <c r="B321" s="6" t="str">
        <f>"5055672124405"</f>
        <v>5055672124405</v>
      </c>
    </row>
    <row r="322" spans="1:2">
      <c r="A322" s="6" t="s">
        <v>322</v>
      </c>
      <c r="B322" s="6" t="str">
        <f>"5055672124412"</f>
        <v>5055672124412</v>
      </c>
    </row>
    <row r="323" spans="1:2">
      <c r="A323" s="6" t="s">
        <v>323</v>
      </c>
      <c r="B323" s="6" t="str">
        <f>"5055672124429"</f>
        <v>5055672124429</v>
      </c>
    </row>
    <row r="324" spans="1:2">
      <c r="A324" s="6" t="s">
        <v>324</v>
      </c>
      <c r="B324" s="6" t="str">
        <f>"5055672124436"</f>
        <v>5055672124436</v>
      </c>
    </row>
    <row r="325" spans="1:2">
      <c r="A325" s="6" t="s">
        <v>325</v>
      </c>
      <c r="B325" s="6" t="str">
        <f>"5055672124443"</f>
        <v>5055672124443</v>
      </c>
    </row>
    <row r="326" spans="1:2">
      <c r="A326" s="6" t="s">
        <v>326</v>
      </c>
      <c r="B326" s="6" t="str">
        <f>"5055672124450"</f>
        <v>5055672124450</v>
      </c>
    </row>
    <row r="327" spans="1:2">
      <c r="A327" s="6" t="s">
        <v>327</v>
      </c>
      <c r="B327" s="6" t="str">
        <f>"5055672124467"</f>
        <v>5055672124467</v>
      </c>
    </row>
    <row r="328" spans="1:2">
      <c r="A328" s="6" t="s">
        <v>328</v>
      </c>
      <c r="B328" s="6" t="str">
        <f>"5055672124474"</f>
        <v>5055672124474</v>
      </c>
    </row>
    <row r="329" spans="1:2">
      <c r="A329" s="6" t="s">
        <v>329</v>
      </c>
      <c r="B329" s="6" t="str">
        <f>"5055672124481"</f>
        <v>5055672124481</v>
      </c>
    </row>
    <row r="330" spans="1:2">
      <c r="A330" s="6" t="s">
        <v>330</v>
      </c>
      <c r="B330" s="6" t="str">
        <f>"5055672124498"</f>
        <v>5055672124498</v>
      </c>
    </row>
    <row r="331" spans="1:2">
      <c r="A331" s="6" t="s">
        <v>331</v>
      </c>
      <c r="B331" s="6" t="str">
        <f>"5055672124504"</f>
        <v>5055672124504</v>
      </c>
    </row>
    <row r="332" spans="1:2">
      <c r="A332" s="6" t="s">
        <v>332</v>
      </c>
      <c r="B332" s="6" t="str">
        <f>"5055672124511"</f>
        <v>5055672124511</v>
      </c>
    </row>
    <row r="333" spans="1:2">
      <c r="A333" s="6" t="s">
        <v>333</v>
      </c>
      <c r="B333" s="6" t="str">
        <f>"5055672124528"</f>
        <v>5055672124528</v>
      </c>
    </row>
    <row r="334" spans="1:2">
      <c r="A334" s="6" t="s">
        <v>334</v>
      </c>
      <c r="B334" s="6" t="str">
        <f>"5055672124535"</f>
        <v>5055672124535</v>
      </c>
    </row>
    <row r="335" spans="1:2">
      <c r="A335" s="6" t="s">
        <v>335</v>
      </c>
      <c r="B335" s="6" t="str">
        <f>"5055672124542"</f>
        <v>5055672124542</v>
      </c>
    </row>
    <row r="336" spans="1:2">
      <c r="A336" s="6" t="s">
        <v>336</v>
      </c>
      <c r="B336" s="6" t="str">
        <f>"5055672124559"</f>
        <v>5055672124559</v>
      </c>
    </row>
    <row r="337" spans="1:2">
      <c r="A337" s="6" t="s">
        <v>337</v>
      </c>
      <c r="B337" s="6" t="str">
        <f>"5055672124566"</f>
        <v>5055672124566</v>
      </c>
    </row>
    <row r="338" spans="1:2">
      <c r="A338" s="6" t="s">
        <v>338</v>
      </c>
      <c r="B338" s="6" t="str">
        <f>"5055672124573"</f>
        <v>5055672124573</v>
      </c>
    </row>
    <row r="339" spans="1:2">
      <c r="A339" s="6" t="s">
        <v>339</v>
      </c>
      <c r="B339" s="6" t="str">
        <f>"5055672124580"</f>
        <v>5055672124580</v>
      </c>
    </row>
    <row r="340" spans="1:2">
      <c r="A340" s="6" t="s">
        <v>340</v>
      </c>
      <c r="B340" s="6" t="str">
        <f>"5055672124597"</f>
        <v>5055672124597</v>
      </c>
    </row>
    <row r="341" spans="1:2">
      <c r="A341" s="6" t="s">
        <v>341</v>
      </c>
      <c r="B341" s="6" t="str">
        <f>"5055672124603"</f>
        <v>5055672124603</v>
      </c>
    </row>
    <row r="342" spans="1:2">
      <c r="A342" s="6" t="s">
        <v>342</v>
      </c>
      <c r="B342" s="6" t="str">
        <f>"5055672124610"</f>
        <v>5055672124610</v>
      </c>
    </row>
    <row r="343" spans="1:2">
      <c r="A343" s="6" t="s">
        <v>343</v>
      </c>
      <c r="B343" s="6" t="str">
        <f>"5055672124627"</f>
        <v>5055672124627</v>
      </c>
    </row>
    <row r="344" spans="1:2">
      <c r="A344" s="6" t="s">
        <v>344</v>
      </c>
      <c r="B344" s="6" t="str">
        <f>"5055672124634"</f>
        <v>5055672124634</v>
      </c>
    </row>
    <row r="345" spans="1:2">
      <c r="A345" s="6" t="s">
        <v>345</v>
      </c>
      <c r="B345" s="6" t="str">
        <f>"5055672124641"</f>
        <v>5055672124641</v>
      </c>
    </row>
    <row r="346" spans="1:2">
      <c r="A346" s="6" t="s">
        <v>346</v>
      </c>
      <c r="B346" s="6" t="str">
        <f>"5055672124658"</f>
        <v>5055672124658</v>
      </c>
    </row>
    <row r="347" spans="1:2">
      <c r="A347" s="6" t="s">
        <v>347</v>
      </c>
      <c r="B347" s="6" t="str">
        <f>"5055672124665"</f>
        <v>5055672124665</v>
      </c>
    </row>
    <row r="348" spans="1:2">
      <c r="A348" s="6" t="s">
        <v>348</v>
      </c>
      <c r="B348" s="6" t="str">
        <f>"5055672124672"</f>
        <v>5055672124672</v>
      </c>
    </row>
    <row r="349" spans="1:2">
      <c r="A349" s="6" t="s">
        <v>349</v>
      </c>
      <c r="B349" s="6" t="str">
        <f>"5055672124689"</f>
        <v>5055672124689</v>
      </c>
    </row>
    <row r="350" spans="1:2">
      <c r="A350" s="6" t="s">
        <v>350</v>
      </c>
      <c r="B350" s="6" t="str">
        <f>"5055672124696"</f>
        <v>5055672124696</v>
      </c>
    </row>
    <row r="351" spans="1:2">
      <c r="A351" s="6" t="s">
        <v>351</v>
      </c>
      <c r="B351" s="6" t="str">
        <f>"5055672124702"</f>
        <v>5055672124702</v>
      </c>
    </row>
    <row r="352" spans="1:2">
      <c r="A352" s="6" t="s">
        <v>352</v>
      </c>
      <c r="B352" s="6" t="str">
        <f>"5055672124719"</f>
        <v>5055672124719</v>
      </c>
    </row>
    <row r="353" spans="1:2">
      <c r="A353" s="6" t="s">
        <v>353</v>
      </c>
      <c r="B353" s="6" t="str">
        <f>"5055672124726"</f>
        <v>5055672124726</v>
      </c>
    </row>
    <row r="354" spans="1:2">
      <c r="A354" s="6" t="s">
        <v>354</v>
      </c>
      <c r="B354" s="6" t="str">
        <f>"5055672124733"</f>
        <v>5055672124733</v>
      </c>
    </row>
    <row r="355" spans="1:2">
      <c r="A355" s="6" t="s">
        <v>355</v>
      </c>
      <c r="B355" s="6" t="str">
        <f>"5055672124740"</f>
        <v>5055672124740</v>
      </c>
    </row>
    <row r="356" spans="1:2">
      <c r="A356" s="6" t="s">
        <v>356</v>
      </c>
      <c r="B356" s="6" t="str">
        <f>"5055672124757"</f>
        <v>5055672124757</v>
      </c>
    </row>
    <row r="357" spans="1:2">
      <c r="A357" s="6" t="s">
        <v>357</v>
      </c>
      <c r="B357" s="6" t="str">
        <f>"5055672124764"</f>
        <v>5055672124764</v>
      </c>
    </row>
    <row r="358" spans="1:2">
      <c r="A358" s="6" t="s">
        <v>358</v>
      </c>
      <c r="B358" s="6" t="str">
        <f>"5055672124771"</f>
        <v>5055672124771</v>
      </c>
    </row>
    <row r="359" spans="1:2">
      <c r="A359" s="6" t="s">
        <v>359</v>
      </c>
      <c r="B359" s="6" t="str">
        <f>"5055672124788"</f>
        <v>5055672124788</v>
      </c>
    </row>
    <row r="360" spans="1:2">
      <c r="A360" s="6" t="s">
        <v>360</v>
      </c>
      <c r="B360" s="6" t="str">
        <f>"5055672124795"</f>
        <v>5055672124795</v>
      </c>
    </row>
    <row r="361" spans="1:2">
      <c r="A361" s="6" t="s">
        <v>361</v>
      </c>
      <c r="B361" s="6" t="str">
        <f>"5055672124801"</f>
        <v>5055672124801</v>
      </c>
    </row>
    <row r="362" spans="1:2">
      <c r="A362" s="6" t="s">
        <v>362</v>
      </c>
      <c r="B362" s="6" t="str">
        <f>"5055672124818"</f>
        <v>5055672124818</v>
      </c>
    </row>
    <row r="363" spans="1:2">
      <c r="A363" s="6" t="s">
        <v>363</v>
      </c>
      <c r="B363" s="6" t="str">
        <f>"5055672124825"</f>
        <v>5055672124825</v>
      </c>
    </row>
    <row r="364" spans="1:2">
      <c r="A364" s="6" t="s">
        <v>364</v>
      </c>
      <c r="B364" s="6" t="str">
        <f>"5055672124832"</f>
        <v>5055672124832</v>
      </c>
    </row>
    <row r="365" spans="1:2">
      <c r="A365" s="6" t="s">
        <v>365</v>
      </c>
      <c r="B365" s="6" t="str">
        <f>"5055672124849"</f>
        <v>5055672124849</v>
      </c>
    </row>
    <row r="366" spans="1:2">
      <c r="A366" s="6" t="s">
        <v>366</v>
      </c>
      <c r="B366" s="6" t="str">
        <f>"5055672124856"</f>
        <v>5055672124856</v>
      </c>
    </row>
    <row r="367" spans="1:2">
      <c r="A367" s="6" t="s">
        <v>367</v>
      </c>
      <c r="B367" s="6" t="str">
        <f>"5055672124863"</f>
        <v>5055672124863</v>
      </c>
    </row>
    <row r="368" spans="1:2">
      <c r="A368" s="6" t="s">
        <v>368</v>
      </c>
      <c r="B368" s="6" t="str">
        <f>"5055672124870"</f>
        <v>5055672124870</v>
      </c>
    </row>
    <row r="369" spans="1:2">
      <c r="A369" s="6" t="s">
        <v>369</v>
      </c>
      <c r="B369" s="6" t="str">
        <f>"5055672124887"</f>
        <v>5055672124887</v>
      </c>
    </row>
    <row r="370" spans="1:2">
      <c r="A370" s="6" t="s">
        <v>370</v>
      </c>
      <c r="B370" s="6" t="str">
        <f>"5055672124894"</f>
        <v>5055672124894</v>
      </c>
    </row>
    <row r="371" spans="1:2">
      <c r="A371" s="6" t="s">
        <v>371</v>
      </c>
      <c r="B371" s="6" t="str">
        <f>"5055672124900"</f>
        <v>5055672124900</v>
      </c>
    </row>
    <row r="372" spans="1:2">
      <c r="A372" s="6" t="s">
        <v>372</v>
      </c>
      <c r="B372" s="6" t="str">
        <f>"5055672124917"</f>
        <v>5055672124917</v>
      </c>
    </row>
    <row r="373" spans="1:2">
      <c r="A373" s="6" t="s">
        <v>373</v>
      </c>
      <c r="B373" s="6" t="str">
        <f>"5055672124924"</f>
        <v>5055672124924</v>
      </c>
    </row>
    <row r="374" spans="1:2">
      <c r="A374" s="6" t="s">
        <v>374</v>
      </c>
      <c r="B374" s="6" t="str">
        <f>"5055672124931"</f>
        <v>5055672124931</v>
      </c>
    </row>
    <row r="375" spans="1:2">
      <c r="A375" s="6" t="s">
        <v>375</v>
      </c>
      <c r="B375" s="6" t="str">
        <f>"5055672124948"</f>
        <v>5055672124948</v>
      </c>
    </row>
    <row r="376" spans="1:2">
      <c r="A376" s="6" t="s">
        <v>376</v>
      </c>
      <c r="B376" s="6" t="str">
        <f>"5055672124955"</f>
        <v>5055672124955</v>
      </c>
    </row>
    <row r="377" spans="1:2">
      <c r="A377" s="7" t="s">
        <v>377</v>
      </c>
      <c r="B377" s="7" t="str">
        <f>"5055672124962"</f>
        <v>5055672124962</v>
      </c>
    </row>
    <row r="378" spans="1:2">
      <c r="A378" s="6" t="s">
        <v>378</v>
      </c>
      <c r="B378" s="6" t="str">
        <f>"5055672124979"</f>
        <v>5055672124979</v>
      </c>
    </row>
    <row r="379" spans="1:2">
      <c r="A379" s="7" t="s">
        <v>379</v>
      </c>
      <c r="B379" s="7" t="str">
        <f>"5055672124986"</f>
        <v>5055672124986</v>
      </c>
    </row>
    <row r="380" spans="1:2">
      <c r="A380" s="6" t="s">
        <v>380</v>
      </c>
      <c r="B380" s="6" t="str">
        <f>"5055672124993"</f>
        <v>5055672124993</v>
      </c>
    </row>
    <row r="381" spans="1:2">
      <c r="A381" s="7" t="s">
        <v>381</v>
      </c>
      <c r="B381" s="7" t="str">
        <f>"5055672125006"</f>
        <v>5055672125006</v>
      </c>
    </row>
    <row r="382" spans="1:2">
      <c r="A382" s="6" t="s">
        <v>382</v>
      </c>
      <c r="B382" s="6" t="str">
        <f>"5055672125013"</f>
        <v>5055672125013</v>
      </c>
    </row>
    <row r="383" spans="1:2">
      <c r="A383" s="7" t="s">
        <v>383</v>
      </c>
      <c r="B383" s="7" t="str">
        <f>"5055672125020"</f>
        <v>5055672125020</v>
      </c>
    </row>
    <row r="384" spans="1:2">
      <c r="A384" s="6" t="s">
        <v>384</v>
      </c>
      <c r="B384" s="6" t="str">
        <f>"5055672125037"</f>
        <v>5055672125037</v>
      </c>
    </row>
    <row r="385" spans="1:2">
      <c r="A385" s="7" t="s">
        <v>385</v>
      </c>
      <c r="B385" s="7" t="str">
        <f>"5055672125044"</f>
        <v>5055672125044</v>
      </c>
    </row>
    <row r="386" spans="1:2">
      <c r="A386" s="6" t="s">
        <v>386</v>
      </c>
      <c r="B386" s="6" t="str">
        <f>"5055672125051"</f>
        <v>5055672125051</v>
      </c>
    </row>
    <row r="387" spans="1:2">
      <c r="A387" s="7" t="s">
        <v>387</v>
      </c>
      <c r="B387" s="7" t="str">
        <f>"5055672125068"</f>
        <v>5055672125068</v>
      </c>
    </row>
    <row r="388" spans="1:2">
      <c r="A388" s="6" t="s">
        <v>388</v>
      </c>
      <c r="B388" s="6" t="str">
        <f>"5055672125075"</f>
        <v>5055672125075</v>
      </c>
    </row>
    <row r="389" spans="1:2">
      <c r="A389" s="7" t="s">
        <v>389</v>
      </c>
      <c r="B389" s="7" t="str">
        <f>"5055672125082"</f>
        <v>5055672125082</v>
      </c>
    </row>
    <row r="390" spans="1:2">
      <c r="A390" s="7" t="s">
        <v>390</v>
      </c>
      <c r="B390" s="7" t="str">
        <f>"5055672125099"</f>
        <v>5055672125099</v>
      </c>
    </row>
    <row r="391" spans="1:2">
      <c r="A391" s="7" t="s">
        <v>391</v>
      </c>
      <c r="B391" s="7" t="str">
        <f>"5055672125105"</f>
        <v>5055672125105</v>
      </c>
    </row>
    <row r="392" spans="1:2">
      <c r="A392" s="7" t="s">
        <v>392</v>
      </c>
      <c r="B392" s="7" t="str">
        <f>"5055672125112"</f>
        <v>5055672125112</v>
      </c>
    </row>
    <row r="393" spans="1:2">
      <c r="A393" s="7" t="s">
        <v>393</v>
      </c>
      <c r="B393" s="7" t="str">
        <f>"5055672125129"</f>
        <v>5055672125129</v>
      </c>
    </row>
    <row r="394" spans="1:2">
      <c r="A394" s="6" t="s">
        <v>394</v>
      </c>
      <c r="B394" s="6" t="str">
        <f>"5055672125136"</f>
        <v>5055672125136</v>
      </c>
    </row>
    <row r="395" spans="1:2">
      <c r="A395" s="6" t="s">
        <v>395</v>
      </c>
      <c r="B395" s="6" t="str">
        <f>"5055672125143"</f>
        <v>5055672125143</v>
      </c>
    </row>
    <row r="396" spans="1:2">
      <c r="A396" s="7" t="s">
        <v>396</v>
      </c>
      <c r="B396" s="7" t="str">
        <f>"5055672125150"</f>
        <v>5055672125150</v>
      </c>
    </row>
    <row r="397" spans="1:2">
      <c r="A397" s="7" t="s">
        <v>397</v>
      </c>
      <c r="B397" s="7" t="str">
        <f>"5055672125167"</f>
        <v>5055672125167</v>
      </c>
    </row>
    <row r="398" spans="1:2">
      <c r="A398" s="7" t="s">
        <v>398</v>
      </c>
      <c r="B398" s="7" t="str">
        <f>"5055672125174"</f>
        <v>5055672125174</v>
      </c>
    </row>
    <row r="399" spans="1:2">
      <c r="A399" s="7" t="s">
        <v>399</v>
      </c>
      <c r="B399" s="7" t="str">
        <f>"5055672125181"</f>
        <v>5055672125181</v>
      </c>
    </row>
    <row r="400" spans="1:2">
      <c r="A400" s="7" t="s">
        <v>400</v>
      </c>
      <c r="B400" s="7" t="str">
        <f>"5055672125198"</f>
        <v>5055672125198</v>
      </c>
    </row>
    <row r="401" spans="1:3">
      <c r="A401" s="7" t="s">
        <v>401</v>
      </c>
      <c r="B401" s="7" t="str">
        <f>"5055672125204"</f>
        <v>5055672125204</v>
      </c>
    </row>
    <row r="402" spans="1:3">
      <c r="A402" s="7" t="s">
        <v>402</v>
      </c>
      <c r="B402" s="7" t="str">
        <f>"5055672125211"</f>
        <v>5055672125211</v>
      </c>
    </row>
    <row r="403" spans="1:3">
      <c r="A403" s="7" t="s">
        <v>403</v>
      </c>
      <c r="B403" s="7" t="str">
        <f>"5055672125228"</f>
        <v>5055672125228</v>
      </c>
    </row>
    <row r="404" spans="1:3">
      <c r="A404" s="7" t="s">
        <v>404</v>
      </c>
      <c r="B404" s="7" t="str">
        <f>"5055672125235"</f>
        <v>5055672125235</v>
      </c>
    </row>
    <row r="405" spans="1:3">
      <c r="A405" s="7" t="s">
        <v>405</v>
      </c>
      <c r="B405" s="7" t="str">
        <f>"5055672125242"</f>
        <v>5055672125242</v>
      </c>
    </row>
    <row r="406" spans="1:3">
      <c r="A406" s="7" t="s">
        <v>406</v>
      </c>
      <c r="B406" s="7" t="str">
        <f>"5055672125259"</f>
        <v>5055672125259</v>
      </c>
    </row>
    <row r="407" spans="1:3">
      <c r="A407" s="7" t="s">
        <v>407</v>
      </c>
      <c r="B407" s="7" t="str">
        <f>"5055672125266"</f>
        <v>5055672125266</v>
      </c>
    </row>
    <row r="408" spans="1:3">
      <c r="A408" s="7" t="s">
        <v>408</v>
      </c>
      <c r="B408" s="7" t="str">
        <f>"5055672125273"</f>
        <v>5055672125273</v>
      </c>
    </row>
    <row r="409" spans="1:3">
      <c r="A409" s="7" t="s">
        <v>409</v>
      </c>
      <c r="B409" s="7" t="str">
        <f>"5055672125280"</f>
        <v>5055672125280</v>
      </c>
    </row>
    <row r="410" spans="1:3">
      <c r="A410" s="7" t="s">
        <v>410</v>
      </c>
      <c r="B410" s="7" t="str">
        <f>"5055672125297"</f>
        <v>5055672125297</v>
      </c>
    </row>
    <row r="411" spans="1:3">
      <c r="A411" s="7" t="s">
        <v>411</v>
      </c>
      <c r="B411" s="7" t="str">
        <f>"5055672125303"</f>
        <v>5055672125303</v>
      </c>
    </row>
    <row r="412" spans="1:3">
      <c r="A412" s="7" t="s">
        <v>412</v>
      </c>
      <c r="B412" s="7" t="str">
        <f>"5055672125310"</f>
        <v>5055672125310</v>
      </c>
    </row>
    <row r="413" spans="1:3">
      <c r="A413" s="7" t="s">
        <v>413</v>
      </c>
      <c r="B413" s="7" t="str">
        <f>"5055672125327"</f>
        <v>5055672125327</v>
      </c>
    </row>
    <row r="414" spans="1:3">
      <c r="A414" s="7" t="s">
        <v>414</v>
      </c>
      <c r="B414" s="7" t="str">
        <f>"5055672125334"</f>
        <v>5055672125334</v>
      </c>
    </row>
    <row r="415" spans="1:3">
      <c r="A415" s="7" t="s">
        <v>415</v>
      </c>
      <c r="B415" s="7" t="str">
        <f>"5055672125341"</f>
        <v>5055672125341</v>
      </c>
    </row>
    <row r="416" spans="1:3">
      <c r="A416" t="s">
        <v>416</v>
      </c>
      <c r="B416" t="str">
        <f>"5055672125358"</f>
        <v>5055672125358</v>
      </c>
      <c r="C416" t="s">
        <v>417</v>
      </c>
    </row>
    <row r="417" spans="1:2">
      <c r="A417" s="7" t="s">
        <v>418</v>
      </c>
      <c r="B417" s="7" t="str">
        <f>"5055672125365"</f>
        <v>5055672125365</v>
      </c>
    </row>
    <row r="418" spans="1:2">
      <c r="A418" s="7" t="s">
        <v>419</v>
      </c>
      <c r="B418" s="7" t="str">
        <f>"5055672125372"</f>
        <v>5055672125372</v>
      </c>
    </row>
    <row r="419" spans="1:2">
      <c r="A419" s="7" t="s">
        <v>420</v>
      </c>
      <c r="B419" s="7" t="str">
        <f>"5055672125389"</f>
        <v>5055672125389</v>
      </c>
    </row>
    <row r="420" spans="1:2">
      <c r="A420" s="7" t="s">
        <v>421</v>
      </c>
      <c r="B420" s="7" t="str">
        <f>"5055672125396"</f>
        <v>5055672125396</v>
      </c>
    </row>
    <row r="421" spans="1:2">
      <c r="A421" s="6" t="s">
        <v>422</v>
      </c>
      <c r="B421" s="6" t="str">
        <f>"5055672125402"</f>
        <v>5055672125402</v>
      </c>
    </row>
    <row r="422" spans="1:2">
      <c r="A422" s="6" t="s">
        <v>423</v>
      </c>
      <c r="B422" s="6" t="str">
        <f>"5055672125419"</f>
        <v>5055672125419</v>
      </c>
    </row>
    <row r="423" spans="1:2">
      <c r="A423" s="6" t="s">
        <v>424</v>
      </c>
      <c r="B423" s="6" t="str">
        <f>"5055672125426"</f>
        <v>5055672125426</v>
      </c>
    </row>
    <row r="424" spans="1:2">
      <c r="A424" s="6" t="s">
        <v>425</v>
      </c>
      <c r="B424" s="6" t="str">
        <f>"5055672125433"</f>
        <v>5055672125433</v>
      </c>
    </row>
    <row r="425" spans="1:2">
      <c r="A425" s="6" t="s">
        <v>426</v>
      </c>
      <c r="B425" s="6" t="str">
        <f>"5055672125440"</f>
        <v>5055672125440</v>
      </c>
    </row>
    <row r="426" spans="1:2">
      <c r="A426" s="6" t="s">
        <v>427</v>
      </c>
      <c r="B426" s="6" t="str">
        <f>"5055672125457"</f>
        <v>5055672125457</v>
      </c>
    </row>
    <row r="427" spans="1:2">
      <c r="A427" s="6" t="s">
        <v>428</v>
      </c>
      <c r="B427" s="6" t="str">
        <f>"5055672125464"</f>
        <v>5055672125464</v>
      </c>
    </row>
    <row r="428" spans="1:2">
      <c r="A428" s="6" t="s">
        <v>429</v>
      </c>
      <c r="B428" s="6" t="str">
        <f>"5055672125471"</f>
        <v>5055672125471</v>
      </c>
    </row>
    <row r="429" spans="1:2">
      <c r="A429" s="6" t="s">
        <v>430</v>
      </c>
      <c r="B429" s="6" t="str">
        <f>"5055672125488"</f>
        <v>5055672125488</v>
      </c>
    </row>
    <row r="430" spans="1:2">
      <c r="A430" s="6" t="s">
        <v>431</v>
      </c>
      <c r="B430" s="6" t="str">
        <f>"5055672125495"</f>
        <v>5055672125495</v>
      </c>
    </row>
    <row r="431" spans="1:2">
      <c r="A431" s="6" t="s">
        <v>432</v>
      </c>
      <c r="B431" s="6" t="str">
        <f>"5055672125501"</f>
        <v>5055672125501</v>
      </c>
    </row>
    <row r="432" spans="1:2">
      <c r="A432" s="6" t="s">
        <v>433</v>
      </c>
      <c r="B432" s="6" t="str">
        <f>"5055672125518"</f>
        <v>5055672125518</v>
      </c>
    </row>
    <row r="433" spans="1:2">
      <c r="A433" s="6" t="s">
        <v>434</v>
      </c>
      <c r="B433" s="6" t="str">
        <f>"5055672125525"</f>
        <v>5055672125525</v>
      </c>
    </row>
    <row r="434" spans="1:2">
      <c r="A434" s="6" t="s">
        <v>435</v>
      </c>
      <c r="B434" s="6" t="str">
        <f>"5055672125532"</f>
        <v>5055672125532</v>
      </c>
    </row>
    <row r="435" spans="1:2">
      <c r="A435" s="6" t="s">
        <v>436</v>
      </c>
      <c r="B435" s="6" t="str">
        <f>"5055672125549"</f>
        <v>5055672125549</v>
      </c>
    </row>
    <row r="436" spans="1:2">
      <c r="A436" s="6" t="s">
        <v>437</v>
      </c>
      <c r="B436" s="6" t="str">
        <f>"5055672125556"</f>
        <v>5055672125556</v>
      </c>
    </row>
    <row r="437" spans="1:2">
      <c r="A437" s="6" t="s">
        <v>438</v>
      </c>
      <c r="B437" s="6" t="str">
        <f>"5055672125563"</f>
        <v>5055672125563</v>
      </c>
    </row>
    <row r="438" spans="1:2">
      <c r="A438" s="6" t="s">
        <v>439</v>
      </c>
      <c r="B438" s="6" t="str">
        <f>"5055672125570"</f>
        <v>5055672125570</v>
      </c>
    </row>
    <row r="439" spans="1:2">
      <c r="A439" s="6" t="s">
        <v>440</v>
      </c>
      <c r="B439" s="6" t="str">
        <f>"5055672125587"</f>
        <v>5055672125587</v>
      </c>
    </row>
    <row r="440" spans="1:2">
      <c r="A440" s="6" t="s">
        <v>441</v>
      </c>
      <c r="B440" s="6" t="str">
        <f>"5055672125594"</f>
        <v>5055672125594</v>
      </c>
    </row>
    <row r="441" spans="1:2">
      <c r="A441" s="6" t="s">
        <v>442</v>
      </c>
      <c r="B441" s="6" t="str">
        <f>"5055672125600"</f>
        <v>5055672125600</v>
      </c>
    </row>
    <row r="442" spans="1:2">
      <c r="A442" s="6" t="s">
        <v>443</v>
      </c>
      <c r="B442" s="6" t="str">
        <f>"5055672125617"</f>
        <v>5055672125617</v>
      </c>
    </row>
    <row r="443" spans="1:2">
      <c r="A443" s="6" t="s">
        <v>444</v>
      </c>
      <c r="B443" s="6" t="str">
        <f>"5055672125624"</f>
        <v>5055672125624</v>
      </c>
    </row>
    <row r="444" spans="1:2">
      <c r="A444" s="6" t="s">
        <v>445</v>
      </c>
      <c r="B444" s="6" t="str">
        <f>"5055672125631"</f>
        <v>5055672125631</v>
      </c>
    </row>
    <row r="445" spans="1:2">
      <c r="A445" s="6" t="s">
        <v>446</v>
      </c>
      <c r="B445" s="6" t="str">
        <f>"5055672125648"</f>
        <v>5055672125648</v>
      </c>
    </row>
    <row r="446" spans="1:2">
      <c r="A446" s="6" t="s">
        <v>447</v>
      </c>
      <c r="B446" s="6" t="str">
        <f>"5055672125655"</f>
        <v>5055672125655</v>
      </c>
    </row>
    <row r="447" spans="1:2">
      <c r="A447" s="6" t="s">
        <v>448</v>
      </c>
      <c r="B447" s="6" t="str">
        <f>"5055672125662"</f>
        <v>5055672125662</v>
      </c>
    </row>
    <row r="448" spans="1:2">
      <c r="A448" s="6" t="s">
        <v>449</v>
      </c>
      <c r="B448" s="6" t="str">
        <f>"5055672125679"</f>
        <v>5055672125679</v>
      </c>
    </row>
    <row r="449" spans="1:2">
      <c r="A449" s="6" t="s">
        <v>450</v>
      </c>
      <c r="B449" s="6" t="str">
        <f>"5055672125686"</f>
        <v>5055672125686</v>
      </c>
    </row>
    <row r="450" spans="1:2">
      <c r="A450" s="6" t="s">
        <v>451</v>
      </c>
      <c r="B450" s="6" t="str">
        <f>"5055672125693"</f>
        <v>5055672125693</v>
      </c>
    </row>
    <row r="451" spans="1:2">
      <c r="A451" s="6" t="s">
        <v>452</v>
      </c>
      <c r="B451" s="6" t="str">
        <f>"5055672125709"</f>
        <v>5055672125709</v>
      </c>
    </row>
    <row r="452" spans="1:2">
      <c r="A452" s="6" t="s">
        <v>453</v>
      </c>
      <c r="B452" s="6" t="str">
        <f>"5055672125716"</f>
        <v>5055672125716</v>
      </c>
    </row>
    <row r="453" spans="1:2">
      <c r="A453" s="6" t="s">
        <v>454</v>
      </c>
      <c r="B453" s="6" t="str">
        <f>"5055672125723"</f>
        <v>5055672125723</v>
      </c>
    </row>
    <row r="454" spans="1:2">
      <c r="A454" s="6" t="s">
        <v>455</v>
      </c>
      <c r="B454" s="6" t="str">
        <f>"5055672125730"</f>
        <v>5055672125730</v>
      </c>
    </row>
    <row r="455" spans="1:2">
      <c r="A455" s="6" t="s">
        <v>456</v>
      </c>
      <c r="B455" s="6" t="str">
        <f>"5055672125747"</f>
        <v>5055672125747</v>
      </c>
    </row>
    <row r="456" spans="1:2">
      <c r="A456" s="6" t="s">
        <v>457</v>
      </c>
      <c r="B456" s="6" t="str">
        <f>"5055672125754"</f>
        <v>5055672125754</v>
      </c>
    </row>
    <row r="457" spans="1:2">
      <c r="A457" s="6" t="s">
        <v>458</v>
      </c>
      <c r="B457" s="6" t="str">
        <f>"5055672125761"</f>
        <v>5055672125761</v>
      </c>
    </row>
    <row r="458" spans="1:2">
      <c r="A458" s="6" t="s">
        <v>459</v>
      </c>
      <c r="B458" s="6" t="str">
        <f>"5055672125778"</f>
        <v>5055672125778</v>
      </c>
    </row>
    <row r="459" spans="1:2">
      <c r="A459" s="6" t="s">
        <v>460</v>
      </c>
      <c r="B459" s="6" t="str">
        <f>"5055672125785"</f>
        <v>5055672125785</v>
      </c>
    </row>
    <row r="460" spans="1:2">
      <c r="A460" s="6" t="s">
        <v>461</v>
      </c>
      <c r="B460" s="6" t="str">
        <f>"5055672125792"</f>
        <v>5055672125792</v>
      </c>
    </row>
    <row r="461" spans="1:2">
      <c r="A461" s="6" t="s">
        <v>462</v>
      </c>
      <c r="B461" s="6" t="str">
        <f>"5055672125808"</f>
        <v>5055672125808</v>
      </c>
    </row>
    <row r="462" spans="1:2">
      <c r="A462" s="6" t="s">
        <v>463</v>
      </c>
      <c r="B462" s="6" t="str">
        <f>"5055672125815"</f>
        <v>5055672125815</v>
      </c>
    </row>
    <row r="463" spans="1:2">
      <c r="A463" s="6" t="s">
        <v>464</v>
      </c>
      <c r="B463" s="6" t="str">
        <f>"5055672125822"</f>
        <v>5055672125822</v>
      </c>
    </row>
    <row r="464" spans="1:2">
      <c r="A464" s="6" t="s">
        <v>465</v>
      </c>
      <c r="B464" s="6" t="str">
        <f>"5055672125839"</f>
        <v>5055672125839</v>
      </c>
    </row>
    <row r="465" spans="1:2">
      <c r="A465" s="6" t="s">
        <v>466</v>
      </c>
      <c r="B465" s="6" t="str">
        <f>"5055672125846"</f>
        <v>5055672125846</v>
      </c>
    </row>
    <row r="466" spans="1:2">
      <c r="A466" s="6" t="s">
        <v>467</v>
      </c>
      <c r="B466" s="6" t="str">
        <f>"5055672125853"</f>
        <v>5055672125853</v>
      </c>
    </row>
    <row r="467" spans="1:2">
      <c r="A467" s="6" t="s">
        <v>468</v>
      </c>
      <c r="B467" s="6" t="str">
        <f>"5055672125860"</f>
        <v>5055672125860</v>
      </c>
    </row>
    <row r="468" spans="1:2">
      <c r="A468" s="6" t="s">
        <v>469</v>
      </c>
      <c r="B468" s="6" t="str">
        <f>"5055672125877"</f>
        <v>5055672125877</v>
      </c>
    </row>
    <row r="469" spans="1:2">
      <c r="A469" s="6" t="s">
        <v>470</v>
      </c>
      <c r="B469" s="6" t="str">
        <f>"5055672125884"</f>
        <v>5055672125884</v>
      </c>
    </row>
    <row r="470" spans="1:2">
      <c r="A470" s="6" t="s">
        <v>471</v>
      </c>
      <c r="B470" s="6" t="str">
        <f>"5055672125891"</f>
        <v>5055672125891</v>
      </c>
    </row>
    <row r="471" spans="1:2">
      <c r="A471" s="6" t="s">
        <v>472</v>
      </c>
      <c r="B471" s="6" t="str">
        <f>"5055672125907"</f>
        <v>5055672125907</v>
      </c>
    </row>
    <row r="472" spans="1:2">
      <c r="A472" s="6" t="s">
        <v>473</v>
      </c>
      <c r="B472" s="6" t="str">
        <f>"5055672125914"</f>
        <v>5055672125914</v>
      </c>
    </row>
    <row r="473" spans="1:2">
      <c r="A473" s="6" t="s">
        <v>474</v>
      </c>
      <c r="B473" s="6" t="str">
        <f>"5055672125921"</f>
        <v>5055672125921</v>
      </c>
    </row>
    <row r="474" spans="1:2">
      <c r="A474" s="6" t="s">
        <v>475</v>
      </c>
      <c r="B474" s="6" t="str">
        <f>"5055672125938"</f>
        <v>5055672125938</v>
      </c>
    </row>
    <row r="475" spans="1:2">
      <c r="A475" s="6" t="s">
        <v>476</v>
      </c>
      <c r="B475" s="6" t="str">
        <f>"5055672125945"</f>
        <v>5055672125945</v>
      </c>
    </row>
    <row r="476" spans="1:2">
      <c r="A476" s="6" t="s">
        <v>477</v>
      </c>
      <c r="B476" s="6" t="str">
        <f>"5055672125952"</f>
        <v>5055672125952</v>
      </c>
    </row>
    <row r="477" spans="1:2">
      <c r="A477" s="6" t="s">
        <v>478</v>
      </c>
      <c r="B477" s="6" t="str">
        <f>"5055672125969"</f>
        <v>5055672125969</v>
      </c>
    </row>
    <row r="478" spans="1:2">
      <c r="A478" s="6" t="s">
        <v>479</v>
      </c>
      <c r="B478" s="6" t="str">
        <f>"5055672125976"</f>
        <v>5055672125976</v>
      </c>
    </row>
    <row r="479" spans="1:2">
      <c r="A479" s="6" t="s">
        <v>480</v>
      </c>
      <c r="B479" s="6" t="str">
        <f>"5055672125983"</f>
        <v>5055672125983</v>
      </c>
    </row>
    <row r="480" spans="1:2">
      <c r="A480" s="6" t="s">
        <v>481</v>
      </c>
      <c r="B480" s="6" t="str">
        <f>"5055672125990"</f>
        <v>5055672125990</v>
      </c>
    </row>
    <row r="481" spans="1:2">
      <c r="A481" s="6" t="s">
        <v>482</v>
      </c>
      <c r="B481" s="6" t="str">
        <f>"5055672126003"</f>
        <v>5055672126003</v>
      </c>
    </row>
    <row r="482" spans="1:2">
      <c r="A482" s="6" t="s">
        <v>483</v>
      </c>
      <c r="B482" s="6" t="str">
        <f>"5055672126010"</f>
        <v>5055672126010</v>
      </c>
    </row>
    <row r="483" spans="1:2">
      <c r="A483" s="6" t="s">
        <v>484</v>
      </c>
      <c r="B483" s="6" t="str">
        <f>"5055672126027"</f>
        <v>5055672126027</v>
      </c>
    </row>
    <row r="484" spans="1:2">
      <c r="A484" s="6" t="s">
        <v>485</v>
      </c>
      <c r="B484" s="6" t="str">
        <f>"5055672126034"</f>
        <v>5055672126034</v>
      </c>
    </row>
    <row r="485" spans="1:2">
      <c r="A485" s="6" t="s">
        <v>486</v>
      </c>
      <c r="B485" s="6" t="str">
        <f>"5055672126041"</f>
        <v>5055672126041</v>
      </c>
    </row>
    <row r="486" spans="1:2">
      <c r="A486" s="6" t="s">
        <v>487</v>
      </c>
      <c r="B486" s="6" t="str">
        <f>"5055672126058"</f>
        <v>5055672126058</v>
      </c>
    </row>
    <row r="487" spans="1:2">
      <c r="A487" s="6" t="s">
        <v>488</v>
      </c>
      <c r="B487" s="6" t="str">
        <f>"5055672126065"</f>
        <v>5055672126065</v>
      </c>
    </row>
    <row r="488" spans="1:2">
      <c r="A488" s="6" t="s">
        <v>489</v>
      </c>
      <c r="B488" s="6" t="str">
        <f>"5055672126072"</f>
        <v>5055672126072</v>
      </c>
    </row>
    <row r="489" spans="1:2">
      <c r="A489" s="6" t="s">
        <v>490</v>
      </c>
      <c r="B489" s="6" t="str">
        <f>"5055672126089"</f>
        <v>5055672126089</v>
      </c>
    </row>
    <row r="490" spans="1:2">
      <c r="A490" s="6" t="s">
        <v>491</v>
      </c>
      <c r="B490" s="6" t="str">
        <f>"5055672126096"</f>
        <v>5055672126096</v>
      </c>
    </row>
    <row r="491" spans="1:2">
      <c r="A491" s="6" t="s">
        <v>492</v>
      </c>
      <c r="B491" s="6" t="str">
        <f>"5055672126102"</f>
        <v>5055672126102</v>
      </c>
    </row>
    <row r="492" spans="1:2">
      <c r="A492" s="6" t="s">
        <v>493</v>
      </c>
      <c r="B492" s="6" t="str">
        <f>"5055672126119"</f>
        <v>5055672126119</v>
      </c>
    </row>
    <row r="493" spans="1:2">
      <c r="A493" s="6" t="s">
        <v>494</v>
      </c>
      <c r="B493" s="6" t="str">
        <f>"5055672126126"</f>
        <v>5055672126126</v>
      </c>
    </row>
    <row r="494" spans="1:2">
      <c r="A494" s="6" t="s">
        <v>495</v>
      </c>
      <c r="B494" s="6" t="str">
        <f>"5055672126133"</f>
        <v>5055672126133</v>
      </c>
    </row>
    <row r="495" spans="1:2">
      <c r="A495" s="6" t="s">
        <v>496</v>
      </c>
      <c r="B495" s="6" t="str">
        <f>"5055672126140"</f>
        <v>5055672126140</v>
      </c>
    </row>
    <row r="496" spans="1:2">
      <c r="A496" s="6" t="s">
        <v>497</v>
      </c>
      <c r="B496" s="6" t="str">
        <f>"5055672126157"</f>
        <v>5055672126157</v>
      </c>
    </row>
    <row r="497" spans="1:2">
      <c r="A497" s="6" t="s">
        <v>498</v>
      </c>
      <c r="B497" s="6" t="str">
        <f>"5055672126164"</f>
        <v>5055672126164</v>
      </c>
    </row>
    <row r="498" spans="1:2">
      <c r="A498" s="6" t="s">
        <v>499</v>
      </c>
      <c r="B498" s="6" t="str">
        <f>"5055672126171"</f>
        <v>5055672126171</v>
      </c>
    </row>
    <row r="499" spans="1:2">
      <c r="A499" s="6" t="s">
        <v>500</v>
      </c>
      <c r="B499" s="6" t="str">
        <f>"5055672126188"</f>
        <v>5055672126188</v>
      </c>
    </row>
    <row r="500" spans="1:2">
      <c r="A500" s="2" t="s">
        <v>501</v>
      </c>
      <c r="B500" s="2" t="str">
        <f>"5055672126195"</f>
        <v>5055672126195</v>
      </c>
    </row>
    <row r="501" spans="1:2">
      <c r="A501" s="2" t="s">
        <v>502</v>
      </c>
      <c r="B501" s="2" t="str">
        <f>"5055672126201"</f>
        <v>5055672126201</v>
      </c>
    </row>
    <row r="502" spans="1:2">
      <c r="A502" s="2" t="s">
        <v>503</v>
      </c>
      <c r="B502" s="2" t="str">
        <f>"5055672126218"</f>
        <v>5055672126218</v>
      </c>
    </row>
    <row r="503" spans="1:2">
      <c r="A503" s="2" t="s">
        <v>504</v>
      </c>
      <c r="B503" s="2" t="str">
        <f>"5055672126225"</f>
        <v>5055672126225</v>
      </c>
    </row>
    <row r="504" spans="1:2">
      <c r="A504" s="2" t="s">
        <v>505</v>
      </c>
      <c r="B504" s="2" t="str">
        <f>"5055672126232"</f>
        <v>5055672126232</v>
      </c>
    </row>
    <row r="505" spans="1:2">
      <c r="A505" s="2" t="s">
        <v>506</v>
      </c>
      <c r="B505" s="2" t="str">
        <f>"5055672126249"</f>
        <v>5055672126249</v>
      </c>
    </row>
    <row r="506" spans="1:2">
      <c r="A506" s="2" t="s">
        <v>507</v>
      </c>
      <c r="B506" s="2" t="str">
        <f>"5055672126256"</f>
        <v>5055672126256</v>
      </c>
    </row>
    <row r="507" spans="1:2">
      <c r="A507" s="2" t="s">
        <v>508</v>
      </c>
      <c r="B507" s="2" t="str">
        <f>"5055672126263"</f>
        <v>5055672126263</v>
      </c>
    </row>
    <row r="508" spans="1:2">
      <c r="A508" s="2" t="s">
        <v>509</v>
      </c>
      <c r="B508" s="2" t="str">
        <f>"5055672126270"</f>
        <v>5055672126270</v>
      </c>
    </row>
    <row r="509" spans="1:2">
      <c r="A509" s="2" t="s">
        <v>510</v>
      </c>
      <c r="B509" s="2" t="str">
        <f>"5055672126287"</f>
        <v>5055672126287</v>
      </c>
    </row>
    <row r="510" spans="1:2">
      <c r="A510" s="2" t="s">
        <v>511</v>
      </c>
      <c r="B510" s="2" t="str">
        <f>"5055672126294"</f>
        <v>5055672126294</v>
      </c>
    </row>
    <row r="511" spans="1:2">
      <c r="A511" s="2" t="s">
        <v>512</v>
      </c>
      <c r="B511" s="2" t="str">
        <f>"5055672126300"</f>
        <v>5055672126300</v>
      </c>
    </row>
    <row r="512" spans="1:2">
      <c r="A512" s="2" t="s">
        <v>513</v>
      </c>
      <c r="B512" s="2" t="str">
        <f>"5055672126317"</f>
        <v>5055672126317</v>
      </c>
    </row>
    <row r="513" spans="1:2">
      <c r="A513" s="2" t="s">
        <v>514</v>
      </c>
      <c r="B513" s="2" t="str">
        <f>"5055672126324"</f>
        <v>5055672126324</v>
      </c>
    </row>
    <row r="514" spans="1:2">
      <c r="A514" s="2" t="s">
        <v>515</v>
      </c>
      <c r="B514" s="2" t="str">
        <f>"5055672126331"</f>
        <v>5055672126331</v>
      </c>
    </row>
    <row r="515" spans="1:2">
      <c r="A515" s="2" t="s">
        <v>516</v>
      </c>
      <c r="B515" s="2" t="str">
        <f>"5055672126348"</f>
        <v>5055672126348</v>
      </c>
    </row>
    <row r="516" spans="1:2">
      <c r="A516" s="2" t="s">
        <v>517</v>
      </c>
      <c r="B516" s="2" t="str">
        <f>"5055672126355"</f>
        <v>5055672126355</v>
      </c>
    </row>
    <row r="517" spans="1:2">
      <c r="A517" s="2" t="s">
        <v>518</v>
      </c>
      <c r="B517" s="2" t="str">
        <f>"5055672126362"</f>
        <v>5055672126362</v>
      </c>
    </row>
    <row r="518" spans="1:2">
      <c r="A518" s="2" t="s">
        <v>519</v>
      </c>
      <c r="B518" s="2" t="str">
        <f>"5055672126379"</f>
        <v>5055672126379</v>
      </c>
    </row>
    <row r="519" spans="1:2">
      <c r="A519" s="2" t="s">
        <v>520</v>
      </c>
      <c r="B519" s="2" t="str">
        <f>"5055672126386"</f>
        <v>5055672126386</v>
      </c>
    </row>
    <row r="520" spans="1:2">
      <c r="A520" s="2" t="s">
        <v>521</v>
      </c>
      <c r="B520" s="2" t="str">
        <f>"5055672126393"</f>
        <v>5055672126393</v>
      </c>
    </row>
    <row r="521" spans="1:2">
      <c r="A521" s="2" t="s">
        <v>522</v>
      </c>
      <c r="B521" s="2" t="str">
        <f>"5055672126409"</f>
        <v>5055672126409</v>
      </c>
    </row>
    <row r="522" spans="1:2">
      <c r="A522" s="2" t="s">
        <v>523</v>
      </c>
      <c r="B522" s="2" t="str">
        <f>"5055672126416"</f>
        <v>5055672126416</v>
      </c>
    </row>
    <row r="523" spans="1:2">
      <c r="A523" s="2" t="s">
        <v>524</v>
      </c>
      <c r="B523" s="2" t="str">
        <f>"5055672126423"</f>
        <v>5055672126423</v>
      </c>
    </row>
    <row r="524" spans="1:2">
      <c r="A524" s="2" t="s">
        <v>525</v>
      </c>
      <c r="B524" s="2" t="str">
        <f>"5055672126430"</f>
        <v>5055672126430</v>
      </c>
    </row>
    <row r="525" spans="1:2">
      <c r="A525" s="2" t="s">
        <v>526</v>
      </c>
      <c r="B525" s="2" t="str">
        <f>"5055672126447"</f>
        <v>5055672126447</v>
      </c>
    </row>
    <row r="526" spans="1:2">
      <c r="A526" s="2" t="s">
        <v>527</v>
      </c>
      <c r="B526" s="2" t="str">
        <f>"5055672126454"</f>
        <v>5055672126454</v>
      </c>
    </row>
    <row r="527" spans="1:2">
      <c r="A527" s="2" t="s">
        <v>528</v>
      </c>
      <c r="B527" s="2" t="str">
        <f>"5055672126461"</f>
        <v>5055672126461</v>
      </c>
    </row>
    <row r="528" spans="1:2">
      <c r="A528" s="2" t="s">
        <v>529</v>
      </c>
      <c r="B528" s="2" t="str">
        <f>"5055672126478"</f>
        <v>5055672126478</v>
      </c>
    </row>
    <row r="529" spans="1:2">
      <c r="A529" s="2" t="s">
        <v>530</v>
      </c>
      <c r="B529" s="2" t="str">
        <f>"5055672126485"</f>
        <v>5055672126485</v>
      </c>
    </row>
    <row r="530" spans="1:2">
      <c r="A530" s="2" t="s">
        <v>531</v>
      </c>
      <c r="B530" s="2" t="str">
        <f>"5055672126492"</f>
        <v>5055672126492</v>
      </c>
    </row>
    <row r="531" spans="1:2">
      <c r="A531" s="6" t="s">
        <v>532</v>
      </c>
      <c r="B531" s="6" t="str">
        <f>"5055672126508"</f>
        <v>5055672126508</v>
      </c>
    </row>
    <row r="532" spans="1:2">
      <c r="A532" s="6" t="s">
        <v>533</v>
      </c>
      <c r="B532" s="6" t="str">
        <f>"5055672126515"</f>
        <v>5055672126515</v>
      </c>
    </row>
    <row r="533" spans="1:2">
      <c r="A533" s="6" t="s">
        <v>534</v>
      </c>
      <c r="B533" s="6" t="str">
        <f>"5055672126522"</f>
        <v>5055672126522</v>
      </c>
    </row>
    <row r="534" spans="1:2">
      <c r="A534" s="6" t="s">
        <v>535</v>
      </c>
      <c r="B534" s="6" t="str">
        <f>"5055672126539"</f>
        <v>5055672126539</v>
      </c>
    </row>
    <row r="535" spans="1:2">
      <c r="A535" s="6" t="s">
        <v>536</v>
      </c>
      <c r="B535" s="6" t="str">
        <f>"5055672126546"</f>
        <v>5055672126546</v>
      </c>
    </row>
    <row r="536" spans="1:2">
      <c r="A536" s="6" t="s">
        <v>537</v>
      </c>
      <c r="B536" s="6" t="str">
        <f>"5055672126553"</f>
        <v>5055672126553</v>
      </c>
    </row>
    <row r="537" spans="1:2">
      <c r="A537" s="6" t="s">
        <v>538</v>
      </c>
      <c r="B537" s="6" t="str">
        <f>"5055672126560"</f>
        <v>5055672126560</v>
      </c>
    </row>
    <row r="538" spans="1:2">
      <c r="A538" s="6" t="s">
        <v>539</v>
      </c>
      <c r="B538" s="6" t="str">
        <f>"5055672126577"</f>
        <v>5055672126577</v>
      </c>
    </row>
    <row r="539" spans="1:2">
      <c r="A539" s="6" t="s">
        <v>540</v>
      </c>
      <c r="B539" s="6" t="str">
        <f>"5055672126584"</f>
        <v>5055672126584</v>
      </c>
    </row>
    <row r="540" spans="1:2">
      <c r="A540" s="6" t="s">
        <v>541</v>
      </c>
      <c r="B540" s="6" t="str">
        <f>"5055672126591"</f>
        <v>5055672126591</v>
      </c>
    </row>
    <row r="541" spans="1:2">
      <c r="A541" s="6" t="s">
        <v>542</v>
      </c>
      <c r="B541" s="6" t="str">
        <f>"5055672126607"</f>
        <v>5055672126607</v>
      </c>
    </row>
    <row r="542" spans="1:2">
      <c r="A542" s="6" t="s">
        <v>543</v>
      </c>
      <c r="B542" s="6" t="str">
        <f>"5055672126614"</f>
        <v>5055672126614</v>
      </c>
    </row>
    <row r="543" spans="1:2">
      <c r="A543" s="6" t="s">
        <v>544</v>
      </c>
      <c r="B543" s="6" t="str">
        <f>"5055672126621"</f>
        <v>5055672126621</v>
      </c>
    </row>
    <row r="544" spans="1:2">
      <c r="A544" s="6" t="s">
        <v>545</v>
      </c>
      <c r="B544" s="6" t="str">
        <f>"5055672126638"</f>
        <v>5055672126638</v>
      </c>
    </row>
    <row r="545" spans="1:2">
      <c r="A545" s="6" t="s">
        <v>546</v>
      </c>
      <c r="B545" s="6" t="str">
        <f>"5055672126645"</f>
        <v>5055672126645</v>
      </c>
    </row>
    <row r="546" spans="1:2">
      <c r="A546" s="6" t="s">
        <v>547</v>
      </c>
      <c r="B546" s="6" t="str">
        <f>"5055672126652"</f>
        <v>5055672126652</v>
      </c>
    </row>
    <row r="547" spans="1:2">
      <c r="A547" s="6" t="s">
        <v>548</v>
      </c>
      <c r="B547" s="6" t="str">
        <f>"5055672126669"</f>
        <v>5055672126669</v>
      </c>
    </row>
    <row r="548" spans="1:2">
      <c r="A548" s="6" t="s">
        <v>549</v>
      </c>
      <c r="B548" s="6" t="str">
        <f>"5055672126676"</f>
        <v>5055672126676</v>
      </c>
    </row>
    <row r="549" spans="1:2">
      <c r="A549" s="6" t="s">
        <v>550</v>
      </c>
      <c r="B549" s="6" t="str">
        <f>"5055672126683"</f>
        <v>5055672126683</v>
      </c>
    </row>
    <row r="550" spans="1:2">
      <c r="A550" s="6" t="s">
        <v>551</v>
      </c>
      <c r="B550" s="6" t="str">
        <f>"5055672126690"</f>
        <v>5055672126690</v>
      </c>
    </row>
    <row r="551" spans="1:2">
      <c r="A551" s="6" t="s">
        <v>552</v>
      </c>
      <c r="B551" s="6" t="str">
        <f>"5055672126706"</f>
        <v>5055672126706</v>
      </c>
    </row>
    <row r="552" spans="1:2">
      <c r="A552" s="6" t="s">
        <v>553</v>
      </c>
      <c r="B552" s="6" t="str">
        <f>"5055672126713"</f>
        <v>5055672126713</v>
      </c>
    </row>
    <row r="553" spans="1:2">
      <c r="A553" s="6" t="s">
        <v>554</v>
      </c>
      <c r="B553" s="6" t="str">
        <f>"5055672126720"</f>
        <v>5055672126720</v>
      </c>
    </row>
    <row r="554" spans="1:2">
      <c r="A554" s="6" t="s">
        <v>555</v>
      </c>
      <c r="B554" s="6" t="str">
        <f>"5055672126737"</f>
        <v>5055672126737</v>
      </c>
    </row>
    <row r="555" spans="1:2">
      <c r="A555" s="6" t="s">
        <v>556</v>
      </c>
      <c r="B555" s="6" t="str">
        <f>"5055672126744"</f>
        <v>5055672126744</v>
      </c>
    </row>
    <row r="556" spans="1:2">
      <c r="A556" s="6" t="s">
        <v>557</v>
      </c>
      <c r="B556" s="6" t="str">
        <f>"5055672126751"</f>
        <v>5055672126751</v>
      </c>
    </row>
    <row r="557" spans="1:2">
      <c r="A557" s="6" t="s">
        <v>558</v>
      </c>
      <c r="B557" s="6" t="str">
        <f>"5055672126768"</f>
        <v>5055672126768</v>
      </c>
    </row>
    <row r="558" spans="1:2">
      <c r="A558" s="6" t="s">
        <v>559</v>
      </c>
      <c r="B558" s="6" t="str">
        <f>"5055672126775"</f>
        <v>5055672126775</v>
      </c>
    </row>
    <row r="559" spans="1:2">
      <c r="A559" s="6" t="s">
        <v>560</v>
      </c>
      <c r="B559" s="6" t="str">
        <f>"5055672126782"</f>
        <v>5055672126782</v>
      </c>
    </row>
    <row r="560" spans="1:2">
      <c r="A560" s="6" t="s">
        <v>561</v>
      </c>
      <c r="B560" s="6" t="str">
        <f>"5055672126799"</f>
        <v>5055672126799</v>
      </c>
    </row>
    <row r="561" spans="1:2">
      <c r="A561" s="6" t="s">
        <v>562</v>
      </c>
      <c r="B561" s="6" t="str">
        <f>"5055672126805"</f>
        <v>5055672126805</v>
      </c>
    </row>
    <row r="562" spans="1:2">
      <c r="A562" s="6" t="s">
        <v>563</v>
      </c>
      <c r="B562" s="6" t="str">
        <f>"5055672126812"</f>
        <v>5055672126812</v>
      </c>
    </row>
    <row r="563" spans="1:2">
      <c r="A563" s="6" t="s">
        <v>564</v>
      </c>
      <c r="B563" s="6" t="str">
        <f>"5055672126829"</f>
        <v>5055672126829</v>
      </c>
    </row>
    <row r="564" spans="1:2">
      <c r="A564" s="6" t="s">
        <v>565</v>
      </c>
      <c r="B564" s="6" t="str">
        <f>"5055672126836"</f>
        <v>5055672126836</v>
      </c>
    </row>
    <row r="565" spans="1:2">
      <c r="A565" s="6" t="s">
        <v>566</v>
      </c>
      <c r="B565" s="6" t="str">
        <f>"5055672126843"</f>
        <v>5055672126843</v>
      </c>
    </row>
    <row r="566" spans="1:2">
      <c r="A566" s="6" t="s">
        <v>567</v>
      </c>
      <c r="B566" s="6" t="str">
        <f>"5055672126850"</f>
        <v>5055672126850</v>
      </c>
    </row>
    <row r="567" spans="1:2">
      <c r="A567" s="6" t="s">
        <v>568</v>
      </c>
      <c r="B567" s="6" t="str">
        <f>"5055672126867"</f>
        <v>5055672126867</v>
      </c>
    </row>
    <row r="568" spans="1:2">
      <c r="A568" s="6" t="s">
        <v>569</v>
      </c>
      <c r="B568" s="6" t="str">
        <f>"5055672126874"</f>
        <v>5055672126874</v>
      </c>
    </row>
    <row r="569" spans="1:2">
      <c r="A569" s="6" t="s">
        <v>570</v>
      </c>
      <c r="B569" s="6" t="str">
        <f>"5055672126881"</f>
        <v>5055672126881</v>
      </c>
    </row>
    <row r="570" spans="1:2">
      <c r="A570" s="6" t="s">
        <v>571</v>
      </c>
      <c r="B570" s="6" t="str">
        <f>"5055672126898"</f>
        <v>5055672126898</v>
      </c>
    </row>
    <row r="571" spans="1:2">
      <c r="A571" s="6" t="s">
        <v>572</v>
      </c>
      <c r="B571" s="6" t="str">
        <f>"5055672126904"</f>
        <v>5055672126904</v>
      </c>
    </row>
    <row r="572" spans="1:2">
      <c r="A572" s="6" t="s">
        <v>573</v>
      </c>
      <c r="B572" s="6" t="str">
        <f>"5055672126911"</f>
        <v>5055672126911</v>
      </c>
    </row>
    <row r="573" spans="1:2">
      <c r="A573" s="6" t="s">
        <v>574</v>
      </c>
      <c r="B573" s="6" t="str">
        <f>"5055672126928"</f>
        <v>5055672126928</v>
      </c>
    </row>
    <row r="574" spans="1:2">
      <c r="A574" s="6" t="s">
        <v>575</v>
      </c>
      <c r="B574" s="6" t="str">
        <f>"5055672126935"</f>
        <v>5055672126935</v>
      </c>
    </row>
    <row r="575" spans="1:2">
      <c r="A575" s="6" t="s">
        <v>576</v>
      </c>
      <c r="B575" s="6" t="str">
        <f>"5055672126942"</f>
        <v>5055672126942</v>
      </c>
    </row>
    <row r="576" spans="1:2">
      <c r="A576" s="6" t="s">
        <v>577</v>
      </c>
      <c r="B576" s="6" t="str">
        <f>"5055672126959"</f>
        <v>5055672126959</v>
      </c>
    </row>
    <row r="577" spans="1:2">
      <c r="A577" s="6" t="s">
        <v>578</v>
      </c>
      <c r="B577" s="6" t="str">
        <f>"5055672126966"</f>
        <v>5055672126966</v>
      </c>
    </row>
    <row r="578" spans="1:2">
      <c r="A578" s="6" t="s">
        <v>579</v>
      </c>
      <c r="B578" s="6" t="str">
        <f>"5055672126973"</f>
        <v>5055672126973</v>
      </c>
    </row>
    <row r="579" spans="1:2">
      <c r="A579" s="6" t="s">
        <v>580</v>
      </c>
      <c r="B579" s="6" t="str">
        <f>"5055672126980"</f>
        <v>5055672126980</v>
      </c>
    </row>
    <row r="580" spans="1:2">
      <c r="A580" s="6" t="s">
        <v>581</v>
      </c>
      <c r="B580" s="6" t="str">
        <f>"5055672126997"</f>
        <v>5055672126997</v>
      </c>
    </row>
    <row r="581" spans="1:2">
      <c r="A581" s="6" t="s">
        <v>582</v>
      </c>
      <c r="B581" s="6" t="str">
        <f>"5055672127000"</f>
        <v>5055672127000</v>
      </c>
    </row>
    <row r="582" spans="1:2">
      <c r="A582" s="6" t="s">
        <v>583</v>
      </c>
      <c r="B582" s="6" t="str">
        <f>"5055672127017"</f>
        <v>5055672127017</v>
      </c>
    </row>
    <row r="583" spans="1:2">
      <c r="A583" s="6" t="s">
        <v>584</v>
      </c>
      <c r="B583" s="6" t="str">
        <f>"5055672127024"</f>
        <v>5055672127024</v>
      </c>
    </row>
    <row r="584" spans="1:2">
      <c r="A584" s="6" t="s">
        <v>585</v>
      </c>
      <c r="B584" s="6" t="str">
        <f>"5055672127031"</f>
        <v>5055672127031</v>
      </c>
    </row>
    <row r="585" spans="1:2">
      <c r="A585" s="6" t="s">
        <v>586</v>
      </c>
      <c r="B585" s="6" t="str">
        <f>"5055672127048"</f>
        <v>5055672127048</v>
      </c>
    </row>
    <row r="586" spans="1:2">
      <c r="A586" s="6" t="s">
        <v>587</v>
      </c>
      <c r="B586" s="6" t="str">
        <f>"5055672127055"</f>
        <v>5055672127055</v>
      </c>
    </row>
    <row r="587" spans="1:2">
      <c r="A587" s="6" t="s">
        <v>588</v>
      </c>
      <c r="B587" s="6" t="str">
        <f>"5055672127062"</f>
        <v>5055672127062</v>
      </c>
    </row>
    <row r="588" spans="1:2">
      <c r="A588" s="6" t="s">
        <v>589</v>
      </c>
      <c r="B588" s="6" t="str">
        <f>"5055672127079"</f>
        <v>5055672127079</v>
      </c>
    </row>
    <row r="589" spans="1:2">
      <c r="A589" s="6" t="s">
        <v>590</v>
      </c>
      <c r="B589" s="6" t="str">
        <f>"5055672127086"</f>
        <v>5055672127086</v>
      </c>
    </row>
    <row r="590" spans="1:2">
      <c r="A590" s="6" t="s">
        <v>591</v>
      </c>
      <c r="B590" s="6" t="str">
        <f>"5055672127093"</f>
        <v>5055672127093</v>
      </c>
    </row>
    <row r="591" spans="1:2">
      <c r="A591" s="6" t="s">
        <v>592</v>
      </c>
      <c r="B591" s="6" t="str">
        <f>"5055672127109"</f>
        <v>5055672127109</v>
      </c>
    </row>
    <row r="592" spans="1:2">
      <c r="A592" s="6" t="s">
        <v>593</v>
      </c>
      <c r="B592" s="6" t="str">
        <f>"5055672127116"</f>
        <v>5055672127116</v>
      </c>
    </row>
    <row r="593" spans="1:2">
      <c r="A593" s="6" t="s">
        <v>594</v>
      </c>
      <c r="B593" s="6" t="str">
        <f>"5055672127123"</f>
        <v>5055672127123</v>
      </c>
    </row>
    <row r="594" spans="1:2">
      <c r="A594" s="6" t="s">
        <v>595</v>
      </c>
      <c r="B594" s="6" t="str">
        <f>"5055672127130"</f>
        <v>5055672127130</v>
      </c>
    </row>
    <row r="595" spans="1:2">
      <c r="A595" s="6" t="s">
        <v>596</v>
      </c>
      <c r="B595" s="6" t="str">
        <f>"5055672127147"</f>
        <v>5055672127147</v>
      </c>
    </row>
    <row r="596" spans="1:2">
      <c r="A596" s="6" t="s">
        <v>597</v>
      </c>
      <c r="B596" s="6" t="str">
        <f>"5055672127154"</f>
        <v>5055672127154</v>
      </c>
    </row>
    <row r="597" spans="1:2">
      <c r="A597" s="6" t="s">
        <v>598</v>
      </c>
      <c r="B597" s="6" t="str">
        <f>"5055672127161"</f>
        <v>5055672127161</v>
      </c>
    </row>
    <row r="598" spans="1:2">
      <c r="A598" s="6" t="s">
        <v>599</v>
      </c>
      <c r="B598" s="6" t="str">
        <f>"5055672127178"</f>
        <v>5055672127178</v>
      </c>
    </row>
    <row r="599" spans="1:2">
      <c r="A599" s="6" t="s">
        <v>600</v>
      </c>
      <c r="B599" s="6" t="str">
        <f>"5055672127185"</f>
        <v>5055672127185</v>
      </c>
    </row>
    <row r="600" spans="1:2">
      <c r="A600" s="6" t="s">
        <v>601</v>
      </c>
      <c r="B600" s="6" t="str">
        <f>"5055672127192"</f>
        <v>5055672127192</v>
      </c>
    </row>
    <row r="601" spans="1:2">
      <c r="A601" s="6" t="s">
        <v>602</v>
      </c>
      <c r="B601" s="6" t="str">
        <f>"5055672127208"</f>
        <v>5055672127208</v>
      </c>
    </row>
    <row r="602" spans="1:2">
      <c r="A602" s="6" t="s">
        <v>603</v>
      </c>
      <c r="B602" s="6" t="str">
        <f>"5055672127215"</f>
        <v>5055672127215</v>
      </c>
    </row>
    <row r="603" spans="1:2">
      <c r="A603" s="6" t="s">
        <v>604</v>
      </c>
      <c r="B603" s="6" t="str">
        <f>"5055672127222"</f>
        <v>5055672127222</v>
      </c>
    </row>
    <row r="604" spans="1:2">
      <c r="A604" s="6" t="s">
        <v>605</v>
      </c>
      <c r="B604" s="6" t="str">
        <f>"5055672127239"</f>
        <v>5055672127239</v>
      </c>
    </row>
    <row r="605" spans="1:2">
      <c r="A605" s="6" t="s">
        <v>606</v>
      </c>
      <c r="B605" s="6" t="str">
        <f>"5055672127246"</f>
        <v>5055672127246</v>
      </c>
    </row>
    <row r="606" spans="1:2">
      <c r="A606" s="6" t="s">
        <v>607</v>
      </c>
      <c r="B606" s="6" t="str">
        <f>"5055672127253"</f>
        <v>5055672127253</v>
      </c>
    </row>
    <row r="607" spans="1:2">
      <c r="A607" s="6" t="s">
        <v>608</v>
      </c>
      <c r="B607" s="6" t="str">
        <f>"5055672127260"</f>
        <v>5055672127260</v>
      </c>
    </row>
    <row r="608" spans="1:2">
      <c r="A608" s="6" t="s">
        <v>609</v>
      </c>
      <c r="B608" s="6" t="str">
        <f>"5055672127277"</f>
        <v>5055672127277</v>
      </c>
    </row>
    <row r="609" spans="1:2">
      <c r="A609" s="6" t="s">
        <v>610</v>
      </c>
      <c r="B609" s="6" t="str">
        <f>"5055672127284"</f>
        <v>5055672127284</v>
      </c>
    </row>
    <row r="610" spans="1:2">
      <c r="A610" s="6" t="s">
        <v>611</v>
      </c>
      <c r="B610" s="6" t="str">
        <f>"5055672127291"</f>
        <v>5055672127291</v>
      </c>
    </row>
    <row r="611" spans="1:2">
      <c r="A611" s="6" t="s">
        <v>612</v>
      </c>
      <c r="B611" s="6" t="str">
        <f>"5055672127307"</f>
        <v>5055672127307</v>
      </c>
    </row>
    <row r="612" spans="1:2">
      <c r="A612" s="6" t="s">
        <v>613</v>
      </c>
      <c r="B612" s="6" t="str">
        <f>"5055672127314"</f>
        <v>5055672127314</v>
      </c>
    </row>
    <row r="613" spans="1:2">
      <c r="A613" s="6" t="s">
        <v>614</v>
      </c>
      <c r="B613" s="6" t="str">
        <f>"5055672127321"</f>
        <v>5055672127321</v>
      </c>
    </row>
    <row r="614" spans="1:2">
      <c r="A614" s="6" t="s">
        <v>615</v>
      </c>
      <c r="B614" s="6" t="str">
        <f>"5055672127338"</f>
        <v>5055672127338</v>
      </c>
    </row>
    <row r="615" spans="1:2">
      <c r="A615" s="6" t="s">
        <v>616</v>
      </c>
      <c r="B615" s="6" t="str">
        <f>"5055672127345"</f>
        <v>5055672127345</v>
      </c>
    </row>
    <row r="616" spans="1:2">
      <c r="A616" s="6" t="s">
        <v>617</v>
      </c>
      <c r="B616" s="6" t="str">
        <f>"5055672127352"</f>
        <v>5055672127352</v>
      </c>
    </row>
    <row r="617" spans="1:2">
      <c r="A617" s="6" t="s">
        <v>618</v>
      </c>
      <c r="B617" s="6" t="str">
        <f>"5055672127369"</f>
        <v>5055672127369</v>
      </c>
    </row>
    <row r="618" spans="1:2">
      <c r="A618" s="6" t="s">
        <v>619</v>
      </c>
      <c r="B618" s="6" t="str">
        <f>"5055672127376"</f>
        <v>5055672127376</v>
      </c>
    </row>
    <row r="619" spans="1:2">
      <c r="A619" s="6" t="s">
        <v>620</v>
      </c>
      <c r="B619" s="6" t="str">
        <f>"5055672127383"</f>
        <v>5055672127383</v>
      </c>
    </row>
    <row r="620" spans="1:2">
      <c r="A620" s="6" t="s">
        <v>621</v>
      </c>
      <c r="B620" s="6" t="str">
        <f>"5055672127390"</f>
        <v>5055672127390</v>
      </c>
    </row>
    <row r="621" spans="1:2">
      <c r="A621" s="6" t="s">
        <v>622</v>
      </c>
      <c r="B621" s="6" t="str">
        <f>"5055672127406"</f>
        <v>5055672127406</v>
      </c>
    </row>
    <row r="622" spans="1:2">
      <c r="A622" s="6" t="s">
        <v>623</v>
      </c>
      <c r="B622" s="6" t="str">
        <f>"5055672127413"</f>
        <v>5055672127413</v>
      </c>
    </row>
    <row r="623" spans="1:2">
      <c r="A623" s="6" t="s">
        <v>624</v>
      </c>
      <c r="B623" s="6" t="str">
        <f>"5055672127420"</f>
        <v>5055672127420</v>
      </c>
    </row>
    <row r="624" spans="1:2">
      <c r="A624" s="6" t="s">
        <v>625</v>
      </c>
      <c r="B624" s="6" t="str">
        <f>"5055672127437"</f>
        <v>5055672127437</v>
      </c>
    </row>
    <row r="625" spans="1:2">
      <c r="A625" s="6" t="s">
        <v>626</v>
      </c>
      <c r="B625" s="6" t="str">
        <f>"5055672127444"</f>
        <v>5055672127444</v>
      </c>
    </row>
    <row r="626" spans="1:2">
      <c r="A626" s="6" t="s">
        <v>627</v>
      </c>
      <c r="B626" s="6" t="str">
        <f>"5055672127451"</f>
        <v>5055672127451</v>
      </c>
    </row>
    <row r="627" spans="1:2">
      <c r="A627" s="6" t="s">
        <v>628</v>
      </c>
      <c r="B627" s="6" t="str">
        <f>"5055672127468"</f>
        <v>5055672127468</v>
      </c>
    </row>
    <row r="628" spans="1:2">
      <c r="A628" s="6" t="s">
        <v>629</v>
      </c>
      <c r="B628" s="6" t="str">
        <f>"5055672127475"</f>
        <v>5055672127475</v>
      </c>
    </row>
    <row r="629" spans="1:2">
      <c r="A629" s="6" t="s">
        <v>630</v>
      </c>
      <c r="B629" s="6" t="str">
        <f>"5055672127482"</f>
        <v>5055672127482</v>
      </c>
    </row>
    <row r="630" spans="1:2">
      <c r="A630" s="6" t="s">
        <v>631</v>
      </c>
      <c r="B630" s="6" t="str">
        <f>"5055672127499"</f>
        <v>5055672127499</v>
      </c>
    </row>
    <row r="631" spans="1:2">
      <c r="A631" s="6" t="s">
        <v>632</v>
      </c>
      <c r="B631" s="6" t="str">
        <f>"5055672127505"</f>
        <v>5055672127505</v>
      </c>
    </row>
    <row r="632" spans="1:2">
      <c r="A632" s="6" t="s">
        <v>633</v>
      </c>
      <c r="B632" s="6" t="str">
        <f>"5055672127512"</f>
        <v>5055672127512</v>
      </c>
    </row>
    <row r="633" spans="1:2">
      <c r="A633" s="6" t="s">
        <v>634</v>
      </c>
      <c r="B633" s="6" t="str">
        <f>"5055672127529"</f>
        <v>5055672127529</v>
      </c>
    </row>
    <row r="634" spans="1:2">
      <c r="A634" s="6" t="s">
        <v>635</v>
      </c>
      <c r="B634" s="6" t="str">
        <f>"5055672127536"</f>
        <v>5055672127536</v>
      </c>
    </row>
    <row r="635" spans="1:2">
      <c r="A635" s="6" t="s">
        <v>636</v>
      </c>
      <c r="B635" s="6" t="str">
        <f>"5055672127543"</f>
        <v>5055672127543</v>
      </c>
    </row>
    <row r="636" spans="1:2">
      <c r="A636" s="6" t="s">
        <v>637</v>
      </c>
      <c r="B636" s="6" t="str">
        <f>"5055672127550"</f>
        <v>5055672127550</v>
      </c>
    </row>
    <row r="637" spans="1:2">
      <c r="A637" s="6" t="s">
        <v>638</v>
      </c>
      <c r="B637" s="6" t="str">
        <f>"5055672127567"</f>
        <v>5055672127567</v>
      </c>
    </row>
    <row r="638" spans="1:2">
      <c r="A638" s="6" t="s">
        <v>639</v>
      </c>
      <c r="B638" s="6" t="str">
        <f>"5055672127574"</f>
        <v>5055672127574</v>
      </c>
    </row>
    <row r="639" spans="1:2">
      <c r="A639" s="6" t="s">
        <v>640</v>
      </c>
      <c r="B639" s="6" t="str">
        <f>"5055672127581"</f>
        <v>5055672127581</v>
      </c>
    </row>
    <row r="640" spans="1:2">
      <c r="A640" s="6" t="s">
        <v>641</v>
      </c>
      <c r="B640" s="6" t="str">
        <f>"5055672127598"</f>
        <v>5055672127598</v>
      </c>
    </row>
    <row r="641" spans="1:2">
      <c r="A641" s="6" t="s">
        <v>642</v>
      </c>
      <c r="B641" s="6" t="str">
        <f>"5055672127604"</f>
        <v>5055672127604</v>
      </c>
    </row>
    <row r="642" spans="1:2">
      <c r="A642" s="6" t="s">
        <v>643</v>
      </c>
      <c r="B642" s="6" t="str">
        <f>"5055672127611"</f>
        <v>5055672127611</v>
      </c>
    </row>
    <row r="643" spans="1:2">
      <c r="A643" s="6" t="s">
        <v>644</v>
      </c>
      <c r="B643" s="6" t="str">
        <f>"5055672127628"</f>
        <v>5055672127628</v>
      </c>
    </row>
    <row r="644" spans="1:2">
      <c r="A644" s="6" t="s">
        <v>645</v>
      </c>
      <c r="B644" s="6" t="str">
        <f>"5055672127635"</f>
        <v>5055672127635</v>
      </c>
    </row>
    <row r="645" spans="1:2">
      <c r="A645" s="6" t="s">
        <v>646</v>
      </c>
      <c r="B645" s="6" t="str">
        <f>"5055672127642"</f>
        <v>5055672127642</v>
      </c>
    </row>
    <row r="646" spans="1:2">
      <c r="A646" s="6" t="s">
        <v>647</v>
      </c>
      <c r="B646" s="6" t="str">
        <f>"5055672127659"</f>
        <v>5055672127659</v>
      </c>
    </row>
    <row r="647" spans="1:2">
      <c r="A647" s="6" t="s">
        <v>648</v>
      </c>
      <c r="B647" s="6" t="str">
        <f>"5055672127666"</f>
        <v>5055672127666</v>
      </c>
    </row>
    <row r="648" spans="1:2">
      <c r="A648" s="6" t="s">
        <v>649</v>
      </c>
      <c r="B648" s="6" t="str">
        <f>"5055672127673"</f>
        <v>5055672127673</v>
      </c>
    </row>
    <row r="649" spans="1:2">
      <c r="A649" s="6" t="s">
        <v>650</v>
      </c>
      <c r="B649" s="6" t="str">
        <f>"5055672127680"</f>
        <v>5055672127680</v>
      </c>
    </row>
    <row r="650" spans="1:2">
      <c r="A650" s="6" t="s">
        <v>651</v>
      </c>
      <c r="B650" s="6" t="str">
        <f>"5055672127697"</f>
        <v>5055672127697</v>
      </c>
    </row>
    <row r="651" spans="1:2">
      <c r="A651" s="6" t="s">
        <v>652</v>
      </c>
      <c r="B651" s="6" t="str">
        <f>"5055672127703"</f>
        <v>5055672127703</v>
      </c>
    </row>
    <row r="652" spans="1:2">
      <c r="A652" s="6" t="s">
        <v>653</v>
      </c>
      <c r="B652" s="6" t="str">
        <f>"5055672127710"</f>
        <v>5055672127710</v>
      </c>
    </row>
    <row r="653" spans="1:2">
      <c r="A653" s="6" t="s">
        <v>654</v>
      </c>
      <c r="B653" s="6" t="str">
        <f>"5055672127727"</f>
        <v>5055672127727</v>
      </c>
    </row>
    <row r="654" spans="1:2">
      <c r="A654" s="6" t="s">
        <v>655</v>
      </c>
      <c r="B654" s="6" t="str">
        <f>"5055672127734"</f>
        <v>5055672127734</v>
      </c>
    </row>
    <row r="655" spans="1:2">
      <c r="A655" s="6" t="s">
        <v>656</v>
      </c>
      <c r="B655" s="6" t="str">
        <f>"5055672127741"</f>
        <v>5055672127741</v>
      </c>
    </row>
    <row r="656" spans="1:2">
      <c r="A656" s="6" t="s">
        <v>657</v>
      </c>
      <c r="B656" s="6" t="str">
        <f>"5055672127758"</f>
        <v>5055672127758</v>
      </c>
    </row>
    <row r="657" spans="1:2">
      <c r="A657" s="6" t="s">
        <v>658</v>
      </c>
      <c r="B657" s="6" t="str">
        <f>"5055672127765"</f>
        <v>5055672127765</v>
      </c>
    </row>
    <row r="658" spans="1:2">
      <c r="A658" s="6" t="s">
        <v>659</v>
      </c>
      <c r="B658" s="6" t="str">
        <f>"5055672127772"</f>
        <v>5055672127772</v>
      </c>
    </row>
    <row r="659" spans="1:2">
      <c r="A659" s="6" t="s">
        <v>660</v>
      </c>
      <c r="B659" s="6" t="str">
        <f>"5055672127789"</f>
        <v>5055672127789</v>
      </c>
    </row>
    <row r="660" spans="1:2">
      <c r="A660" s="6" t="s">
        <v>661</v>
      </c>
      <c r="B660" s="6" t="str">
        <f>"5055672127796"</f>
        <v>5055672127796</v>
      </c>
    </row>
    <row r="661" spans="1:2">
      <c r="A661" s="6" t="s">
        <v>662</v>
      </c>
      <c r="B661" s="6" t="str">
        <f>"5055672127802"</f>
        <v>5055672127802</v>
      </c>
    </row>
    <row r="662" spans="1:2">
      <c r="A662" s="6" t="s">
        <v>663</v>
      </c>
      <c r="B662" s="6" t="str">
        <f>"5055672127819"</f>
        <v>5055672127819</v>
      </c>
    </row>
    <row r="663" spans="1:2">
      <c r="A663" s="6" t="s">
        <v>664</v>
      </c>
      <c r="B663" s="6" t="str">
        <f>"5055672127826"</f>
        <v>5055672127826</v>
      </c>
    </row>
    <row r="664" spans="1:2">
      <c r="A664" s="6" t="s">
        <v>665</v>
      </c>
      <c r="B664" s="6" t="str">
        <f>"5055672127833"</f>
        <v>5055672127833</v>
      </c>
    </row>
    <row r="665" spans="1:2">
      <c r="A665" s="6" t="s">
        <v>666</v>
      </c>
      <c r="B665" s="6" t="str">
        <f>"5055672127840"</f>
        <v>5055672127840</v>
      </c>
    </row>
    <row r="666" spans="1:2">
      <c r="A666" s="6" t="s">
        <v>667</v>
      </c>
      <c r="B666" s="6" t="str">
        <f>"5055672127857"</f>
        <v>5055672127857</v>
      </c>
    </row>
    <row r="667" spans="1:2">
      <c r="A667" s="6" t="s">
        <v>668</v>
      </c>
      <c r="B667" s="6" t="str">
        <f>"5055672127864"</f>
        <v>5055672127864</v>
      </c>
    </row>
    <row r="668" spans="1:2">
      <c r="A668" s="6" t="s">
        <v>669</v>
      </c>
      <c r="B668" s="6" t="str">
        <f>"5055672127871"</f>
        <v>5055672127871</v>
      </c>
    </row>
    <row r="669" spans="1:2">
      <c r="A669" s="6" t="s">
        <v>670</v>
      </c>
      <c r="B669" s="6" t="str">
        <f>"5055672127888"</f>
        <v>5055672127888</v>
      </c>
    </row>
    <row r="670" spans="1:2">
      <c r="A670" s="6" t="s">
        <v>160</v>
      </c>
      <c r="B670" s="6" t="str">
        <f>"5055672127895"</f>
        <v>5055672127895</v>
      </c>
    </row>
    <row r="671" spans="1:2">
      <c r="A671" s="6" t="s">
        <v>671</v>
      </c>
      <c r="B671" s="6" t="str">
        <f>"5055672127901"</f>
        <v>5055672127901</v>
      </c>
    </row>
    <row r="672" spans="1:2">
      <c r="A672" s="6" t="s">
        <v>672</v>
      </c>
      <c r="B672" s="6" t="str">
        <f>"5055672127918"</f>
        <v>5055672127918</v>
      </c>
    </row>
    <row r="673" spans="1:2">
      <c r="A673" s="6" t="s">
        <v>673</v>
      </c>
      <c r="B673" s="6" t="str">
        <f>"5055672127925"</f>
        <v>5055672127925</v>
      </c>
    </row>
    <row r="674" spans="1:2">
      <c r="A674" s="6" t="s">
        <v>674</v>
      </c>
      <c r="B674" s="6" t="str">
        <f>"5055672127932"</f>
        <v>5055672127932</v>
      </c>
    </row>
    <row r="675" spans="1:2">
      <c r="A675" s="6" t="s">
        <v>675</v>
      </c>
      <c r="B675" s="6" t="str">
        <f>"5055672127949"</f>
        <v>5055672127949</v>
      </c>
    </row>
    <row r="676" spans="1:2">
      <c r="A676" s="6" t="s">
        <v>676</v>
      </c>
      <c r="B676" s="6" t="str">
        <f>"5055672127956"</f>
        <v>5055672127956</v>
      </c>
    </row>
    <row r="677" spans="1:2">
      <c r="A677" s="6" t="s">
        <v>677</v>
      </c>
      <c r="B677" s="6" t="str">
        <f>"5055672127963"</f>
        <v>5055672127963</v>
      </c>
    </row>
    <row r="678" spans="1:2">
      <c r="A678" s="6" t="s">
        <v>678</v>
      </c>
      <c r="B678" s="6" t="str">
        <f>"5055672127970"</f>
        <v>5055672127970</v>
      </c>
    </row>
    <row r="679" spans="1:2">
      <c r="A679" s="6" t="s">
        <v>679</v>
      </c>
      <c r="B679" s="6" t="str">
        <f>"5055672127987"</f>
        <v>5055672127987</v>
      </c>
    </row>
    <row r="680" spans="1:2">
      <c r="A680" s="6" t="s">
        <v>680</v>
      </c>
      <c r="B680" s="6" t="str">
        <f>"5055672127994"</f>
        <v>5055672127994</v>
      </c>
    </row>
    <row r="681" spans="1:2">
      <c r="A681" s="6" t="s">
        <v>681</v>
      </c>
      <c r="B681" s="6" t="str">
        <f>"5055672128007"</f>
        <v>5055672128007</v>
      </c>
    </row>
    <row r="682" spans="1:2">
      <c r="A682" s="6" t="s">
        <v>682</v>
      </c>
      <c r="B682" s="6" t="str">
        <f>"5055672128014"</f>
        <v>5055672128014</v>
      </c>
    </row>
    <row r="683" spans="1:2">
      <c r="A683" s="6" t="s">
        <v>683</v>
      </c>
      <c r="B683" s="6" t="str">
        <f>"5055672128021"</f>
        <v>5055672128021</v>
      </c>
    </row>
    <row r="684" spans="1:2">
      <c r="A684" s="6" t="s">
        <v>684</v>
      </c>
      <c r="B684" s="6" t="str">
        <f>"5055672128038"</f>
        <v>5055672128038</v>
      </c>
    </row>
    <row r="685" spans="1:2">
      <c r="A685" s="6" t="s">
        <v>685</v>
      </c>
      <c r="B685" s="6" t="str">
        <f>"5055672128045"</f>
        <v>5055672128045</v>
      </c>
    </row>
    <row r="686" spans="1:2">
      <c r="A686" s="6" t="s">
        <v>686</v>
      </c>
      <c r="B686" s="6" t="str">
        <f>"5055672128052"</f>
        <v>5055672128052</v>
      </c>
    </row>
    <row r="687" spans="1:2">
      <c r="A687" s="6" t="s">
        <v>687</v>
      </c>
      <c r="B687" s="6" t="str">
        <f>"5055672128069"</f>
        <v>5055672128069</v>
      </c>
    </row>
    <row r="688" spans="1:2">
      <c r="A688" s="6" t="s">
        <v>688</v>
      </c>
      <c r="B688" s="6" t="str">
        <f>"5055672128076"</f>
        <v>5055672128076</v>
      </c>
    </row>
    <row r="689" spans="1:2">
      <c r="A689" s="6" t="s">
        <v>689</v>
      </c>
      <c r="B689" s="6" t="str">
        <f>"5055672128083"</f>
        <v>5055672128083</v>
      </c>
    </row>
    <row r="690" spans="1:2">
      <c r="A690" s="6" t="s">
        <v>690</v>
      </c>
      <c r="B690" s="6" t="str">
        <f>"5055672128090"</f>
        <v>5055672128090</v>
      </c>
    </row>
    <row r="691" spans="1:2">
      <c r="A691" s="6" t="s">
        <v>691</v>
      </c>
      <c r="B691" s="6" t="str">
        <f>"5055672128106"</f>
        <v>5055672128106</v>
      </c>
    </row>
    <row r="692" spans="1:2">
      <c r="A692" s="6" t="s">
        <v>692</v>
      </c>
      <c r="B692" s="6" t="str">
        <f>"5055672128113"</f>
        <v>5055672128113</v>
      </c>
    </row>
    <row r="693" spans="1:2">
      <c r="A693" s="6" t="s">
        <v>693</v>
      </c>
      <c r="B693" s="6" t="str">
        <f>"5055672128120"</f>
        <v>5055672128120</v>
      </c>
    </row>
    <row r="694" spans="1:2">
      <c r="A694" s="6" t="s">
        <v>694</v>
      </c>
      <c r="B694" s="6" t="str">
        <f>"5055672128137"</f>
        <v>5055672128137</v>
      </c>
    </row>
    <row r="695" spans="1:2">
      <c r="A695" s="6" t="s">
        <v>695</v>
      </c>
      <c r="B695" s="6" t="str">
        <f>"5055672128144"</f>
        <v>5055672128144</v>
      </c>
    </row>
    <row r="696" spans="1:2">
      <c r="A696" s="6" t="s">
        <v>696</v>
      </c>
      <c r="B696" s="6" t="str">
        <f>"5055672128151"</f>
        <v>5055672128151</v>
      </c>
    </row>
    <row r="697" spans="1:2">
      <c r="A697" s="6" t="s">
        <v>697</v>
      </c>
      <c r="B697" s="6" t="str">
        <f>"5055672128168"</f>
        <v>5055672128168</v>
      </c>
    </row>
    <row r="698" spans="1:2">
      <c r="A698" s="6" t="s">
        <v>698</v>
      </c>
      <c r="B698" s="6" t="str">
        <f>"5055672128175"</f>
        <v>5055672128175</v>
      </c>
    </row>
    <row r="699" spans="1:2">
      <c r="A699" s="6" t="s">
        <v>699</v>
      </c>
      <c r="B699" s="6" t="str">
        <f>"5055672128182"</f>
        <v>5055672128182</v>
      </c>
    </row>
    <row r="700" spans="1:2">
      <c r="A700" s="6" t="s">
        <v>700</v>
      </c>
      <c r="B700" s="6" t="str">
        <f>"5055672128199"</f>
        <v>5055672128199</v>
      </c>
    </row>
    <row r="701" spans="1:2">
      <c r="A701" s="6" t="s">
        <v>701</v>
      </c>
      <c r="B701" s="6" t="str">
        <f>"5055672128205"</f>
        <v>5055672128205</v>
      </c>
    </row>
    <row r="702" spans="1:2">
      <c r="A702" s="6" t="s">
        <v>702</v>
      </c>
      <c r="B702" s="6" t="str">
        <f>"5055672128212"</f>
        <v>5055672128212</v>
      </c>
    </row>
    <row r="703" spans="1:2">
      <c r="A703" s="6" t="s">
        <v>703</v>
      </c>
      <c r="B703" s="6" t="str">
        <f>"5055672128229"</f>
        <v>5055672128229</v>
      </c>
    </row>
    <row r="704" spans="1:2">
      <c r="A704" s="6" t="s">
        <v>704</v>
      </c>
      <c r="B704" s="6" t="str">
        <f>"5055672128236"</f>
        <v>5055672128236</v>
      </c>
    </row>
    <row r="705" spans="1:2">
      <c r="A705" s="6" t="s">
        <v>705</v>
      </c>
      <c r="B705" s="6" t="str">
        <f>"5055672128243"</f>
        <v>5055672128243</v>
      </c>
    </row>
    <row r="706" spans="1:2">
      <c r="A706" s="6" t="s">
        <v>706</v>
      </c>
      <c r="B706" s="6" t="str">
        <f>"5055672128250"</f>
        <v>5055672128250</v>
      </c>
    </row>
    <row r="707" spans="1:2">
      <c r="A707" s="6" t="s">
        <v>707</v>
      </c>
      <c r="B707" s="6" t="str">
        <f>"5055672128267"</f>
        <v>5055672128267</v>
      </c>
    </row>
    <row r="708" spans="1:2">
      <c r="A708" s="6" t="s">
        <v>708</v>
      </c>
      <c r="B708" s="6" t="str">
        <f>"5055672128274"</f>
        <v>5055672128274</v>
      </c>
    </row>
    <row r="709" spans="1:2">
      <c r="A709" s="6" t="s">
        <v>709</v>
      </c>
      <c r="B709" s="6" t="str">
        <f>"5055672128281"</f>
        <v>5055672128281</v>
      </c>
    </row>
    <row r="710" spans="1:2">
      <c r="A710" s="6" t="s">
        <v>710</v>
      </c>
      <c r="B710" s="6" t="str">
        <f>"5055672128298"</f>
        <v>5055672128298</v>
      </c>
    </row>
    <row r="711" spans="1:2">
      <c r="A711" s="6" t="s">
        <v>711</v>
      </c>
      <c r="B711" s="6" t="str">
        <f>"5055672128304"</f>
        <v>5055672128304</v>
      </c>
    </row>
    <row r="712" spans="1:2">
      <c r="A712" s="6" t="s">
        <v>712</v>
      </c>
      <c r="B712" s="6" t="str">
        <f>"5055672128311"</f>
        <v>5055672128311</v>
      </c>
    </row>
    <row r="713" spans="1:2">
      <c r="A713" s="6" t="s">
        <v>713</v>
      </c>
      <c r="B713" s="6" t="str">
        <f>"5055672128328"</f>
        <v>5055672128328</v>
      </c>
    </row>
    <row r="714" spans="1:2">
      <c r="A714" s="6" t="s">
        <v>714</v>
      </c>
      <c r="B714" s="6" t="str">
        <f>"5055672128335"</f>
        <v>5055672128335</v>
      </c>
    </row>
    <row r="715" spans="1:2">
      <c r="A715" s="6" t="s">
        <v>715</v>
      </c>
      <c r="B715" s="6" t="str">
        <f>"5055672128342"</f>
        <v>5055672128342</v>
      </c>
    </row>
    <row r="716" spans="1:2">
      <c r="A716" s="6" t="s">
        <v>716</v>
      </c>
      <c r="B716" s="6" t="str">
        <f>"5055672128359"</f>
        <v>5055672128359</v>
      </c>
    </row>
    <row r="717" spans="1:2">
      <c r="A717" s="6" t="s">
        <v>717</v>
      </c>
      <c r="B717" s="6" t="str">
        <f>"5055672128366"</f>
        <v>5055672128366</v>
      </c>
    </row>
    <row r="718" spans="1:2">
      <c r="A718" s="6" t="s">
        <v>718</v>
      </c>
      <c r="B718" s="6" t="str">
        <f>"5055672128373"</f>
        <v>5055672128373</v>
      </c>
    </row>
    <row r="719" spans="1:2">
      <c r="A719" s="6" t="s">
        <v>719</v>
      </c>
      <c r="B719" s="6" t="str">
        <f>"5055672128380"</f>
        <v>5055672128380</v>
      </c>
    </row>
    <row r="720" spans="1:2">
      <c r="A720" s="6" t="s">
        <v>720</v>
      </c>
      <c r="B720" s="6" t="str">
        <f>"5055672128397"</f>
        <v>5055672128397</v>
      </c>
    </row>
    <row r="721" spans="1:2">
      <c r="A721" s="6" t="s">
        <v>721</v>
      </c>
      <c r="B721" s="6" t="str">
        <f>"5055672128403"</f>
        <v>5055672128403</v>
      </c>
    </row>
    <row r="722" spans="1:2">
      <c r="A722" s="6" t="s">
        <v>722</v>
      </c>
      <c r="B722" s="6" t="str">
        <f>"5055672128410"</f>
        <v>5055672128410</v>
      </c>
    </row>
    <row r="723" spans="1:2">
      <c r="A723" s="6" t="s">
        <v>723</v>
      </c>
      <c r="B723" s="6" t="str">
        <f>"5055672128427"</f>
        <v>5055672128427</v>
      </c>
    </row>
    <row r="724" spans="1:2">
      <c r="A724" s="6" t="s">
        <v>724</v>
      </c>
      <c r="B724" s="6" t="str">
        <f>"5055672128434"</f>
        <v>5055672128434</v>
      </c>
    </row>
    <row r="725" spans="1:2">
      <c r="A725" s="6" t="s">
        <v>725</v>
      </c>
      <c r="B725" s="6" t="str">
        <f>"5055672128441"</f>
        <v>5055672128441</v>
      </c>
    </row>
    <row r="726" spans="1:2">
      <c r="A726" s="6" t="s">
        <v>726</v>
      </c>
      <c r="B726" s="6" t="str">
        <f>"5055672128458"</f>
        <v>5055672128458</v>
      </c>
    </row>
    <row r="727" spans="1:2">
      <c r="A727" s="6" t="s">
        <v>727</v>
      </c>
      <c r="B727" s="6" t="str">
        <f>"5055672128465"</f>
        <v>5055672128465</v>
      </c>
    </row>
    <row r="728" spans="1:2">
      <c r="A728" s="6" t="s">
        <v>728</v>
      </c>
      <c r="B728" s="6" t="str">
        <f>"5055672128472"</f>
        <v>5055672128472</v>
      </c>
    </row>
    <row r="729" spans="1:2">
      <c r="A729" s="6" t="s">
        <v>729</v>
      </c>
      <c r="B729" s="6" t="str">
        <f>"5055672128489"</f>
        <v>5055672128489</v>
      </c>
    </row>
    <row r="730" spans="1:2">
      <c r="A730" s="6" t="s">
        <v>730</v>
      </c>
      <c r="B730" s="6" t="str">
        <f>"5055672128496"</f>
        <v>5055672128496</v>
      </c>
    </row>
    <row r="731" spans="1:2">
      <c r="A731" s="6" t="s">
        <v>731</v>
      </c>
      <c r="B731" s="6" t="str">
        <f>"5055672128502"</f>
        <v>5055672128502</v>
      </c>
    </row>
    <row r="732" spans="1:2">
      <c r="A732" s="6" t="s">
        <v>732</v>
      </c>
      <c r="B732" s="6" t="str">
        <f>"5055672128519"</f>
        <v>5055672128519</v>
      </c>
    </row>
    <row r="733" spans="1:2">
      <c r="A733" s="6" t="s">
        <v>733</v>
      </c>
      <c r="B733" s="6" t="str">
        <f>"5055672128526"</f>
        <v>5055672128526</v>
      </c>
    </row>
    <row r="734" spans="1:2">
      <c r="A734" s="6" t="s">
        <v>734</v>
      </c>
      <c r="B734" s="6" t="str">
        <f>"5055672128533"</f>
        <v>5055672128533</v>
      </c>
    </row>
    <row r="735" spans="1:2">
      <c r="A735" s="6" t="s">
        <v>735</v>
      </c>
      <c r="B735" s="6" t="str">
        <f>"5055672128540"</f>
        <v>5055672128540</v>
      </c>
    </row>
    <row r="736" spans="1:2">
      <c r="A736" s="6" t="s">
        <v>736</v>
      </c>
      <c r="B736" s="6" t="str">
        <f>"5055672128557"</f>
        <v>5055672128557</v>
      </c>
    </row>
    <row r="737" spans="1:3">
      <c r="A737" s="6" t="s">
        <v>737</v>
      </c>
      <c r="B737" s="6" t="str">
        <f>"5055672128564"</f>
        <v>5055672128564</v>
      </c>
    </row>
    <row r="738" spans="1:3">
      <c r="A738" s="6" t="s">
        <v>738</v>
      </c>
      <c r="B738" s="6" t="str">
        <f>"5055672128571"</f>
        <v>5055672128571</v>
      </c>
    </row>
    <row r="739" spans="1:3">
      <c r="A739" s="6" t="s">
        <v>739</v>
      </c>
      <c r="B739" s="6" t="str">
        <f>"5055672128588"</f>
        <v>5055672128588</v>
      </c>
    </row>
    <row r="740" spans="1:3">
      <c r="A740" s="6" t="s">
        <v>740</v>
      </c>
      <c r="B740" s="6" t="str">
        <f>"5055672128595"</f>
        <v>5055672128595</v>
      </c>
    </row>
    <row r="741" spans="1:3">
      <c r="A741" s="6" t="s">
        <v>741</v>
      </c>
      <c r="B741" s="6" t="str">
        <f>"5055672128601"</f>
        <v>5055672128601</v>
      </c>
    </row>
    <row r="742" spans="1:3">
      <c r="A742" t="s">
        <v>742</v>
      </c>
      <c r="B742" t="str">
        <f>"5055672128618"</f>
        <v>5055672128618</v>
      </c>
      <c r="C742" t="s">
        <v>743</v>
      </c>
    </row>
    <row r="743" spans="1:3">
      <c r="A743" s="6" t="s">
        <v>744</v>
      </c>
      <c r="B743" s="6" t="str">
        <f>"5055672128625"</f>
        <v>5055672128625</v>
      </c>
    </row>
    <row r="744" spans="1:3">
      <c r="A744" s="6" t="s">
        <v>745</v>
      </c>
      <c r="B744" s="6" t="str">
        <f>"5055672128632"</f>
        <v>5055672128632</v>
      </c>
    </row>
    <row r="745" spans="1:3">
      <c r="A745" s="6" t="s">
        <v>746</v>
      </c>
      <c r="B745" s="6" t="str">
        <f>"5055672128649"</f>
        <v>5055672128649</v>
      </c>
    </row>
    <row r="746" spans="1:3">
      <c r="A746" s="6" t="s">
        <v>747</v>
      </c>
      <c r="B746" s="6" t="str">
        <f>"5055672128656"</f>
        <v>5055672128656</v>
      </c>
    </row>
    <row r="747" spans="1:3">
      <c r="A747" s="6" t="s">
        <v>748</v>
      </c>
      <c r="B747" s="6" t="str">
        <f>"5055672128663"</f>
        <v>5055672128663</v>
      </c>
    </row>
    <row r="748" spans="1:3">
      <c r="A748" s="6" t="s">
        <v>749</v>
      </c>
      <c r="B748" s="6" t="str">
        <f>"5055672128670"</f>
        <v>5055672128670</v>
      </c>
    </row>
    <row r="749" spans="1:3">
      <c r="A749" s="6" t="s">
        <v>750</v>
      </c>
      <c r="B749" s="6" t="str">
        <f>"5055672128687"</f>
        <v>5055672128687</v>
      </c>
    </row>
    <row r="750" spans="1:3">
      <c r="A750" s="6" t="s">
        <v>751</v>
      </c>
      <c r="B750" s="6" t="str">
        <f>"5055672128694"</f>
        <v>5055672128694</v>
      </c>
    </row>
    <row r="751" spans="1:3">
      <c r="A751" s="6" t="s">
        <v>752</v>
      </c>
      <c r="B751" s="6" t="str">
        <f>"5055672128700"</f>
        <v>5055672128700</v>
      </c>
    </row>
    <row r="752" spans="1:3">
      <c r="A752" s="6" t="s">
        <v>753</v>
      </c>
      <c r="B752" s="6" t="str">
        <f>"5055672128717"</f>
        <v>5055672128717</v>
      </c>
    </row>
    <row r="753" spans="1:2">
      <c r="A753" s="6" t="s">
        <v>754</v>
      </c>
      <c r="B753" s="6" t="str">
        <f>"5055672128724"</f>
        <v>5055672128724</v>
      </c>
    </row>
    <row r="754" spans="1:2">
      <c r="A754" s="6" t="s">
        <v>755</v>
      </c>
      <c r="B754" s="6" t="str">
        <f>"5055672128731"</f>
        <v>5055672128731</v>
      </c>
    </row>
    <row r="755" spans="1:2">
      <c r="A755" s="6" t="s">
        <v>756</v>
      </c>
      <c r="B755" s="6" t="str">
        <f>"5055672128748"</f>
        <v>5055672128748</v>
      </c>
    </row>
    <row r="756" spans="1:2">
      <c r="A756" s="6" t="s">
        <v>757</v>
      </c>
      <c r="B756" s="6" t="str">
        <f>"5055672128755"</f>
        <v>5055672128755</v>
      </c>
    </row>
    <row r="757" spans="1:2">
      <c r="A757" s="6" t="s">
        <v>758</v>
      </c>
      <c r="B757" s="6" t="str">
        <f>"5055672128762"</f>
        <v>5055672128762</v>
      </c>
    </row>
    <row r="758" spans="1:2">
      <c r="A758" s="6" t="s">
        <v>759</v>
      </c>
      <c r="B758" s="6" t="str">
        <f>"5055672128779"</f>
        <v>5055672128779</v>
      </c>
    </row>
    <row r="759" spans="1:2">
      <c r="A759" s="6" t="s">
        <v>760</v>
      </c>
      <c r="B759" s="6" t="str">
        <f>"5055672128786"</f>
        <v>5055672128786</v>
      </c>
    </row>
    <row r="760" spans="1:2">
      <c r="A760" s="6" t="s">
        <v>761</v>
      </c>
      <c r="B760" s="6" t="str">
        <f>"5055672128793"</f>
        <v>5055672128793</v>
      </c>
    </row>
    <row r="761" spans="1:2">
      <c r="A761" s="6" t="s">
        <v>762</v>
      </c>
      <c r="B761" s="6" t="str">
        <f>"5055672128809"</f>
        <v>5055672128809</v>
      </c>
    </row>
    <row r="762" spans="1:2">
      <c r="A762" s="6" t="s">
        <v>763</v>
      </c>
      <c r="B762" s="6" t="str">
        <f>"5055672128816"</f>
        <v>5055672128816</v>
      </c>
    </row>
    <row r="763" spans="1:2">
      <c r="A763" s="6" t="s">
        <v>764</v>
      </c>
      <c r="B763" s="6" t="str">
        <f>"5055672128823"</f>
        <v>5055672128823</v>
      </c>
    </row>
    <row r="764" spans="1:2">
      <c r="A764" s="6" t="s">
        <v>765</v>
      </c>
      <c r="B764" s="6" t="str">
        <f>"5055672128830"</f>
        <v>5055672128830</v>
      </c>
    </row>
    <row r="765" spans="1:2">
      <c r="A765" s="6" t="s">
        <v>405</v>
      </c>
      <c r="B765" s="6" t="str">
        <f>"5055672128847"</f>
        <v>5055672128847</v>
      </c>
    </row>
    <row r="766" spans="1:2">
      <c r="A766" s="6" t="s">
        <v>408</v>
      </c>
      <c r="B766" s="6" t="str">
        <f>"5055672128854"</f>
        <v>5055672128854</v>
      </c>
    </row>
    <row r="767" spans="1:2">
      <c r="A767" s="6" t="s">
        <v>766</v>
      </c>
      <c r="B767" s="6" t="str">
        <f>"5055672128861"</f>
        <v>5055672128861</v>
      </c>
    </row>
    <row r="768" spans="1:2">
      <c r="A768" s="6" t="s">
        <v>767</v>
      </c>
      <c r="B768" s="6" t="str">
        <f>"5055672128878"</f>
        <v>5055672128878</v>
      </c>
    </row>
    <row r="769" spans="1:3">
      <c r="A769" s="6" t="s">
        <v>768</v>
      </c>
      <c r="B769" s="6" t="str">
        <f>"5055672128885"</f>
        <v>5055672128885</v>
      </c>
    </row>
    <row r="770" spans="1:3">
      <c r="A770" s="6" t="s">
        <v>769</v>
      </c>
      <c r="B770" s="6" t="str">
        <f>"5055672128892"</f>
        <v>5055672128892</v>
      </c>
    </row>
    <row r="771" spans="1:3">
      <c r="A771" s="6" t="s">
        <v>770</v>
      </c>
      <c r="B771" s="6" t="str">
        <f>"5055672128908"</f>
        <v>5055672128908</v>
      </c>
    </row>
    <row r="772" spans="1:3">
      <c r="A772" s="6" t="s">
        <v>771</v>
      </c>
      <c r="B772" s="6" t="str">
        <f>"5055672128915"</f>
        <v>5055672128915</v>
      </c>
    </row>
    <row r="773" spans="1:3">
      <c r="A773" s="6" t="s">
        <v>772</v>
      </c>
      <c r="B773" s="6" t="str">
        <f>"5055672128922"</f>
        <v>5055672128922</v>
      </c>
    </row>
    <row r="774" spans="1:3">
      <c r="A774" s="6" t="s">
        <v>773</v>
      </c>
      <c r="B774" s="6" t="str">
        <f>"5055672128939"</f>
        <v>5055672128939</v>
      </c>
    </row>
    <row r="775" spans="1:3">
      <c r="A775" s="6" t="s">
        <v>774</v>
      </c>
      <c r="B775" s="6" t="str">
        <f>"5055672128946"</f>
        <v>5055672128946</v>
      </c>
    </row>
    <row r="776" spans="1:3">
      <c r="A776" s="6" t="s">
        <v>775</v>
      </c>
      <c r="B776" s="6" t="str">
        <f>"5055672128953"</f>
        <v>5055672128953</v>
      </c>
    </row>
    <row r="777" spans="1:3">
      <c r="A777" s="6" t="s">
        <v>776</v>
      </c>
      <c r="B777" s="6" t="str">
        <f>"5055672128960"</f>
        <v>5055672128960</v>
      </c>
    </row>
    <row r="778" spans="1:3">
      <c r="A778" s="6" t="s">
        <v>777</v>
      </c>
      <c r="B778" s="6" t="str">
        <f>"5055672128977"</f>
        <v>5055672128977</v>
      </c>
    </row>
    <row r="779" spans="1:3">
      <c r="A779" s="6" t="s">
        <v>374</v>
      </c>
      <c r="B779" s="6" t="str">
        <f>"5055672128984"</f>
        <v>5055672128984</v>
      </c>
    </row>
    <row r="780" spans="1:3">
      <c r="A780" s="6" t="s">
        <v>375</v>
      </c>
      <c r="B780" s="6" t="str">
        <f>"5055672128991"</f>
        <v>5055672128991</v>
      </c>
    </row>
    <row r="781" spans="1:3">
      <c r="A781" s="6" t="s">
        <v>778</v>
      </c>
      <c r="B781" s="6" t="str">
        <f>"5055672129004"</f>
        <v>5055672129004</v>
      </c>
    </row>
    <row r="782" spans="1:3">
      <c r="A782" s="6" t="s">
        <v>779</v>
      </c>
      <c r="B782" s="6" t="str">
        <f>"5055672129011"</f>
        <v>5055672129011</v>
      </c>
    </row>
    <row r="783" spans="1:3">
      <c r="A783" s="6" t="s">
        <v>780</v>
      </c>
      <c r="B783" s="6" t="str">
        <f>"5055672129028"</f>
        <v>5055672129028</v>
      </c>
    </row>
    <row r="784" spans="1:3">
      <c r="A784" t="s">
        <v>781</v>
      </c>
      <c r="B784" t="str">
        <f>"5055672129035"</f>
        <v>5055672129035</v>
      </c>
      <c r="C784" t="s">
        <v>782</v>
      </c>
    </row>
    <row r="785" spans="1:3">
      <c r="A785" t="s">
        <v>783</v>
      </c>
      <c r="B785" t="str">
        <f>"5055672129042"</f>
        <v>5055672129042</v>
      </c>
      <c r="C785" t="s">
        <v>782</v>
      </c>
    </row>
    <row r="786" spans="1:3">
      <c r="A786" t="s">
        <v>784</v>
      </c>
      <c r="B786" t="str">
        <f>"5055672129059"</f>
        <v>5055672129059</v>
      </c>
      <c r="C786" t="s">
        <v>782</v>
      </c>
    </row>
    <row r="787" spans="1:3">
      <c r="A787" t="s">
        <v>785</v>
      </c>
      <c r="B787" t="str">
        <f>"5055672129066"</f>
        <v>5055672129066</v>
      </c>
      <c r="C787" t="s">
        <v>782</v>
      </c>
    </row>
    <row r="788" spans="1:3">
      <c r="A788" t="s">
        <v>786</v>
      </c>
      <c r="B788" t="str">
        <f>"5055672129073"</f>
        <v>5055672129073</v>
      </c>
      <c r="C788" t="s">
        <v>782</v>
      </c>
    </row>
    <row r="789" spans="1:3">
      <c r="A789" s="6" t="s">
        <v>787</v>
      </c>
      <c r="B789" s="6" t="str">
        <f>"5055672129080"</f>
        <v>5055672129080</v>
      </c>
    </row>
    <row r="790" spans="1:3">
      <c r="A790" s="6" t="s">
        <v>788</v>
      </c>
      <c r="B790" s="6" t="str">
        <f>"5055672129097"</f>
        <v>5055672129097</v>
      </c>
    </row>
    <row r="791" spans="1:3">
      <c r="A791" s="6" t="s">
        <v>789</v>
      </c>
      <c r="B791" s="6" t="str">
        <f>"5055672129103"</f>
        <v>5055672129103</v>
      </c>
    </row>
    <row r="792" spans="1:3">
      <c r="A792" s="6" t="s">
        <v>790</v>
      </c>
      <c r="B792" s="6" t="str">
        <f>"5055672129110"</f>
        <v>5055672129110</v>
      </c>
    </row>
    <row r="793" spans="1:3">
      <c r="A793" s="6" t="s">
        <v>791</v>
      </c>
      <c r="B793" s="6" t="str">
        <f>"5055672129127"</f>
        <v>5055672129127</v>
      </c>
    </row>
    <row r="794" spans="1:3">
      <c r="A794" s="6" t="s">
        <v>792</v>
      </c>
      <c r="B794" s="6" t="str">
        <f>"5055672129134"</f>
        <v>5055672129134</v>
      </c>
    </row>
    <row r="795" spans="1:3">
      <c r="A795" s="6" t="s">
        <v>793</v>
      </c>
      <c r="B795" s="6" t="str">
        <f>"5055672129141"</f>
        <v>5055672129141</v>
      </c>
    </row>
    <row r="796" spans="1:3">
      <c r="A796" s="6" t="s">
        <v>794</v>
      </c>
      <c r="B796" s="6" t="str">
        <f>"5055672129158"</f>
        <v>5055672129158</v>
      </c>
    </row>
    <row r="797" spans="1:3">
      <c r="A797" s="6" t="s">
        <v>795</v>
      </c>
      <c r="B797" s="6" t="str">
        <f>"5055672129165"</f>
        <v>5055672129165</v>
      </c>
    </row>
    <row r="798" spans="1:3">
      <c r="A798" s="6" t="s">
        <v>796</v>
      </c>
      <c r="B798" s="6" t="str">
        <f>"5055672129172"</f>
        <v>5055672129172</v>
      </c>
    </row>
    <row r="799" spans="1:3">
      <c r="A799" s="2" t="s">
        <v>797</v>
      </c>
      <c r="B799" s="2" t="str">
        <f>"5055672129189"</f>
        <v>5055672129189</v>
      </c>
    </row>
    <row r="800" spans="1:3">
      <c r="A800" s="2" t="s">
        <v>798</v>
      </c>
      <c r="B800" s="2" t="str">
        <f>"5055672129196"</f>
        <v>5055672129196</v>
      </c>
    </row>
    <row r="801" spans="1:2">
      <c r="A801" s="2" t="s">
        <v>799</v>
      </c>
      <c r="B801" s="2" t="str">
        <f>"5055672129202"</f>
        <v>5055672129202</v>
      </c>
    </row>
    <row r="802" spans="1:2">
      <c r="A802" s="2" t="s">
        <v>800</v>
      </c>
      <c r="B802" s="2" t="str">
        <f>"5055672129219"</f>
        <v>5055672129219</v>
      </c>
    </row>
    <row r="803" spans="1:2">
      <c r="A803" s="2" t="s">
        <v>801</v>
      </c>
      <c r="B803" s="2" t="str">
        <f>"5055672129226"</f>
        <v>5055672129226</v>
      </c>
    </row>
    <row r="804" spans="1:2">
      <c r="A804" s="2" t="s">
        <v>802</v>
      </c>
      <c r="B804" s="2" t="str">
        <f>"5055672129233"</f>
        <v>5055672129233</v>
      </c>
    </row>
    <row r="805" spans="1:2">
      <c r="A805" s="2" t="s">
        <v>803</v>
      </c>
      <c r="B805" s="2" t="str">
        <f>"5055672129240"</f>
        <v>5055672129240</v>
      </c>
    </row>
    <row r="806" spans="1:2">
      <c r="A806" s="2" t="s">
        <v>804</v>
      </c>
      <c r="B806" s="2" t="str">
        <f>"5055672129257"</f>
        <v>5055672129257</v>
      </c>
    </row>
    <row r="807" spans="1:2">
      <c r="A807" s="2" t="s">
        <v>805</v>
      </c>
      <c r="B807" s="2" t="str">
        <f>"5055672129264"</f>
        <v>5055672129264</v>
      </c>
    </row>
    <row r="808" spans="1:2">
      <c r="A808" s="2" t="s">
        <v>806</v>
      </c>
      <c r="B808" s="2" t="str">
        <f>"5055672129271"</f>
        <v>5055672129271</v>
      </c>
    </row>
    <row r="809" spans="1:2">
      <c r="A809" s="2" t="s">
        <v>807</v>
      </c>
      <c r="B809" s="2" t="str">
        <f>"5055672129288"</f>
        <v>5055672129288</v>
      </c>
    </row>
    <row r="810" spans="1:2">
      <c r="A810" s="2" t="s">
        <v>808</v>
      </c>
      <c r="B810" s="2" t="str">
        <f>"5055672129295"</f>
        <v>5055672129295</v>
      </c>
    </row>
    <row r="811" spans="1:2">
      <c r="A811" s="2" t="s">
        <v>809</v>
      </c>
      <c r="B811" s="2" t="str">
        <f>"5055672129301"</f>
        <v>5055672129301</v>
      </c>
    </row>
    <row r="812" spans="1:2">
      <c r="A812" s="2" t="s">
        <v>810</v>
      </c>
      <c r="B812" s="2" t="str">
        <f>"5055672129318"</f>
        <v>5055672129318</v>
      </c>
    </row>
    <row r="813" spans="1:2">
      <c r="A813" s="2" t="s">
        <v>811</v>
      </c>
      <c r="B813" s="2" t="str">
        <f>"5055672129325"</f>
        <v>5055672129325</v>
      </c>
    </row>
    <row r="814" spans="1:2">
      <c r="A814" s="2" t="s">
        <v>812</v>
      </c>
      <c r="B814" s="2" t="str">
        <f>"5055672129332"</f>
        <v>5055672129332</v>
      </c>
    </row>
    <row r="815" spans="1:2">
      <c r="A815" s="2" t="s">
        <v>813</v>
      </c>
      <c r="B815" s="2" t="str">
        <f>"5055672129349"</f>
        <v>5055672129349</v>
      </c>
    </row>
    <row r="816" spans="1:2">
      <c r="A816" s="2" t="s">
        <v>814</v>
      </c>
      <c r="B816" s="2" t="str">
        <f>"5055672129356"</f>
        <v>5055672129356</v>
      </c>
    </row>
    <row r="817" spans="1:2">
      <c r="A817" s="2" t="s">
        <v>815</v>
      </c>
      <c r="B817" s="2" t="str">
        <f>"5055672129363"</f>
        <v>5055672129363</v>
      </c>
    </row>
    <row r="818" spans="1:2">
      <c r="A818" s="2" t="s">
        <v>816</v>
      </c>
      <c r="B818" s="2" t="str">
        <f>"5055672129370"</f>
        <v>5055672129370</v>
      </c>
    </row>
    <row r="819" spans="1:2">
      <c r="A819" s="2" t="s">
        <v>817</v>
      </c>
      <c r="B819" s="2" t="str">
        <f>"5055672129387"</f>
        <v>5055672129387</v>
      </c>
    </row>
    <row r="820" spans="1:2">
      <c r="A820" s="2" t="s">
        <v>818</v>
      </c>
      <c r="B820" s="2" t="str">
        <f>"5055672129394"</f>
        <v>5055672129394</v>
      </c>
    </row>
    <row r="821" spans="1:2">
      <c r="A821" s="2" t="s">
        <v>819</v>
      </c>
      <c r="B821" s="2" t="str">
        <f>"5055672129400"</f>
        <v>5055672129400</v>
      </c>
    </row>
    <row r="822" spans="1:2">
      <c r="A822" s="2" t="s">
        <v>820</v>
      </c>
      <c r="B822" s="2" t="str">
        <f>"5055672129417"</f>
        <v>5055672129417</v>
      </c>
    </row>
    <row r="823" spans="1:2">
      <c r="A823" s="2" t="s">
        <v>821</v>
      </c>
      <c r="B823" s="2" t="str">
        <f>"5055672129424"</f>
        <v>5055672129424</v>
      </c>
    </row>
    <row r="824" spans="1:2">
      <c r="A824" s="2" t="s">
        <v>822</v>
      </c>
      <c r="B824" s="2" t="str">
        <f>"5055672129431"</f>
        <v>5055672129431</v>
      </c>
    </row>
    <row r="825" spans="1:2">
      <c r="A825" s="2" t="s">
        <v>823</v>
      </c>
      <c r="B825" s="2" t="str">
        <f>"5055672129448"</f>
        <v>5055672129448</v>
      </c>
    </row>
    <row r="826" spans="1:2">
      <c r="A826" s="2" t="s">
        <v>824</v>
      </c>
      <c r="B826" s="2" t="str">
        <f>"5055672129455"</f>
        <v>5055672129455</v>
      </c>
    </row>
    <row r="827" spans="1:2">
      <c r="A827" s="2" t="s">
        <v>825</v>
      </c>
      <c r="B827" s="2" t="str">
        <f>"5055672129462"</f>
        <v>5055672129462</v>
      </c>
    </row>
    <row r="828" spans="1:2">
      <c r="A828" s="2" t="s">
        <v>826</v>
      </c>
      <c r="B828" s="2" t="str">
        <f>"5055672129479"</f>
        <v>5055672129479</v>
      </c>
    </row>
    <row r="829" spans="1:2">
      <c r="A829" s="2" t="s">
        <v>827</v>
      </c>
      <c r="B829" s="2" t="str">
        <f>"5055672129486"</f>
        <v>5055672129486</v>
      </c>
    </row>
    <row r="830" spans="1:2">
      <c r="A830" s="2" t="s">
        <v>828</v>
      </c>
      <c r="B830" s="2" t="str">
        <f>"5055672129493"</f>
        <v>5055672129493</v>
      </c>
    </row>
    <row r="831" spans="1:2">
      <c r="A831" s="2" t="s">
        <v>829</v>
      </c>
      <c r="B831" s="2" t="str">
        <f>"5055672129509"</f>
        <v>5055672129509</v>
      </c>
    </row>
    <row r="832" spans="1:2">
      <c r="A832" s="2" t="s">
        <v>830</v>
      </c>
      <c r="B832" s="2" t="str">
        <f>"5055672129516"</f>
        <v>5055672129516</v>
      </c>
    </row>
    <row r="833" spans="1:2">
      <c r="A833" s="2" t="s">
        <v>831</v>
      </c>
      <c r="B833" s="2" t="str">
        <f>"5055672129523"</f>
        <v>5055672129523</v>
      </c>
    </row>
    <row r="834" spans="1:2">
      <c r="A834" s="2" t="s">
        <v>832</v>
      </c>
      <c r="B834" s="2" t="str">
        <f>"5055672129530"</f>
        <v>5055672129530</v>
      </c>
    </row>
    <row r="835" spans="1:2">
      <c r="A835" s="2" t="s">
        <v>833</v>
      </c>
      <c r="B835" s="2" t="str">
        <f>"5055672129547"</f>
        <v>5055672129547</v>
      </c>
    </row>
    <row r="836" spans="1:2">
      <c r="A836" s="2" t="s">
        <v>834</v>
      </c>
      <c r="B836" s="2" t="str">
        <f>"5055672129554"</f>
        <v>5055672129554</v>
      </c>
    </row>
    <row r="837" spans="1:2">
      <c r="A837" s="2" t="s">
        <v>835</v>
      </c>
      <c r="B837" s="2" t="str">
        <f>"5055672129561"</f>
        <v>5055672129561</v>
      </c>
    </row>
    <row r="838" spans="1:2">
      <c r="A838" s="2" t="s">
        <v>836</v>
      </c>
      <c r="B838" s="2" t="str">
        <f>"5055672129578"</f>
        <v>5055672129578</v>
      </c>
    </row>
    <row r="839" spans="1:2">
      <c r="A839" s="2" t="s">
        <v>837</v>
      </c>
      <c r="B839" s="2" t="str">
        <f>"5055672129585"</f>
        <v>5055672129585</v>
      </c>
    </row>
    <row r="840" spans="1:2">
      <c r="A840" s="2" t="s">
        <v>435</v>
      </c>
      <c r="B840" s="2" t="str">
        <f>"5055672129592"</f>
        <v>5055672129592</v>
      </c>
    </row>
    <row r="841" spans="1:2">
      <c r="A841" s="2" t="s">
        <v>838</v>
      </c>
      <c r="B841" s="2" t="str">
        <f>"5055672129608"</f>
        <v>5055672129608</v>
      </c>
    </row>
    <row r="842" spans="1:2">
      <c r="A842" s="2" t="s">
        <v>839</v>
      </c>
      <c r="B842" s="2" t="str">
        <f>"5055672129615"</f>
        <v>5055672129615</v>
      </c>
    </row>
    <row r="843" spans="1:2">
      <c r="A843" s="2" t="s">
        <v>840</v>
      </c>
      <c r="B843" s="2" t="str">
        <f>"5055672129622"</f>
        <v>5055672129622</v>
      </c>
    </row>
    <row r="844" spans="1:2">
      <c r="A844" s="2" t="s">
        <v>841</v>
      </c>
      <c r="B844" s="2" t="str">
        <f>"5055672129639"</f>
        <v>5055672129639</v>
      </c>
    </row>
    <row r="845" spans="1:2">
      <c r="A845" s="2" t="s">
        <v>842</v>
      </c>
      <c r="B845" s="2" t="str">
        <f>"5055672129646"</f>
        <v>5055672129646</v>
      </c>
    </row>
    <row r="846" spans="1:2">
      <c r="A846" s="2" t="s">
        <v>843</v>
      </c>
      <c r="B846" s="2" t="str">
        <f>"5055672129653"</f>
        <v>5055672129653</v>
      </c>
    </row>
    <row r="847" spans="1:2">
      <c r="A847" s="2" t="s">
        <v>844</v>
      </c>
      <c r="B847" s="2" t="str">
        <f>"5055672129660"</f>
        <v>5055672129660</v>
      </c>
    </row>
    <row r="848" spans="1:2">
      <c r="A848" s="2" t="s">
        <v>845</v>
      </c>
      <c r="B848" s="2" t="str">
        <f>"5055672129677"</f>
        <v>5055672129677</v>
      </c>
    </row>
    <row r="849" spans="1:3">
      <c r="A849" s="2" t="s">
        <v>846</v>
      </c>
      <c r="B849" s="2" t="str">
        <f>"5055672129684"</f>
        <v>5055672129684</v>
      </c>
    </row>
    <row r="850" spans="1:3">
      <c r="A850" s="2" t="s">
        <v>847</v>
      </c>
      <c r="B850" s="2" t="str">
        <f>"5055672129691"</f>
        <v>5055672129691</v>
      </c>
    </row>
    <row r="851" spans="1:3">
      <c r="A851" s="2" t="s">
        <v>848</v>
      </c>
      <c r="B851" s="2" t="str">
        <f>"5055672129707"</f>
        <v>5055672129707</v>
      </c>
    </row>
    <row r="852" spans="1:3">
      <c r="A852" s="2" t="s">
        <v>849</v>
      </c>
      <c r="B852" s="2" t="str">
        <f>"5055672129714"</f>
        <v>5055672129714</v>
      </c>
    </row>
    <row r="853" spans="1:3">
      <c r="A853" s="2" t="s">
        <v>850</v>
      </c>
      <c r="B853" s="2" t="str">
        <f>"5055672129721"</f>
        <v>5055672129721</v>
      </c>
    </row>
    <row r="854" spans="1:3">
      <c r="A854" s="2" t="s">
        <v>851</v>
      </c>
      <c r="B854" s="2" t="str">
        <f>"5055672129738"</f>
        <v>5055672129738</v>
      </c>
    </row>
    <row r="855" spans="1:3">
      <c r="A855" s="2" t="s">
        <v>852</v>
      </c>
      <c r="B855" s="2" t="str">
        <f>"5055672129745"</f>
        <v>5055672129745</v>
      </c>
    </row>
    <row r="856" spans="1:3">
      <c r="A856" s="2" t="s">
        <v>853</v>
      </c>
      <c r="B856" s="2" t="str">
        <f>"5055672129752"</f>
        <v>5055672129752</v>
      </c>
    </row>
    <row r="857" spans="1:3">
      <c r="A857" s="2" t="s">
        <v>854</v>
      </c>
      <c r="B857" s="2" t="str">
        <f>"5055672129769"</f>
        <v>5055672129769</v>
      </c>
    </row>
    <row r="858" spans="1:3">
      <c r="A858" s="2" t="s">
        <v>855</v>
      </c>
      <c r="B858" s="2" t="str">
        <f>"5055672129776"</f>
        <v>5055672129776</v>
      </c>
    </row>
    <row r="859" spans="1:3">
      <c r="A859" t="s">
        <v>856</v>
      </c>
      <c r="B859" t="str">
        <f>"5055672129783"</f>
        <v>5055672129783</v>
      </c>
      <c r="C859" t="s">
        <v>857</v>
      </c>
    </row>
    <row r="860" spans="1:3">
      <c r="A860" s="2" t="s">
        <v>858</v>
      </c>
      <c r="B860" s="2" t="str">
        <f>"5055672129790"</f>
        <v>5055672129790</v>
      </c>
    </row>
    <row r="861" spans="1:3">
      <c r="A861" s="2" t="s">
        <v>859</v>
      </c>
      <c r="B861" s="2" t="str">
        <f>"5055672129806"</f>
        <v>5055672129806</v>
      </c>
    </row>
    <row r="862" spans="1:3">
      <c r="A862" s="2" t="s">
        <v>860</v>
      </c>
      <c r="B862" s="2" t="str">
        <f>"5055672129813"</f>
        <v>5055672129813</v>
      </c>
    </row>
    <row r="863" spans="1:3">
      <c r="A863" s="2" t="s">
        <v>861</v>
      </c>
      <c r="B863" s="2" t="str">
        <f>"5055672129820"</f>
        <v>5055672129820</v>
      </c>
    </row>
    <row r="864" spans="1:3">
      <c r="A864" s="2" t="s">
        <v>862</v>
      </c>
      <c r="B864" s="2" t="str">
        <f>"5055672129837"</f>
        <v>5055672129837</v>
      </c>
    </row>
    <row r="865" spans="1:2">
      <c r="A865" s="2" t="s">
        <v>863</v>
      </c>
      <c r="B865" s="2" t="str">
        <f>"5055672129844"</f>
        <v>5055672129844</v>
      </c>
    </row>
    <row r="866" spans="1:2">
      <c r="A866" s="2" t="s">
        <v>864</v>
      </c>
      <c r="B866" s="2" t="str">
        <f>"5055672129851"</f>
        <v>5055672129851</v>
      </c>
    </row>
    <row r="867" spans="1:2">
      <c r="A867" s="2" t="s">
        <v>865</v>
      </c>
      <c r="B867" s="2" t="str">
        <f>"5055672129868"</f>
        <v>5055672129868</v>
      </c>
    </row>
    <row r="868" spans="1:2">
      <c r="A868" s="2" t="s">
        <v>866</v>
      </c>
      <c r="B868" s="2" t="str">
        <f>"5055672129875"</f>
        <v>5055672129875</v>
      </c>
    </row>
    <row r="869" spans="1:2">
      <c r="A869" s="2" t="s">
        <v>867</v>
      </c>
      <c r="B869" s="2" t="str">
        <f>"5055672129882"</f>
        <v>5055672129882</v>
      </c>
    </row>
    <row r="870" spans="1:2">
      <c r="A870" s="2" t="s">
        <v>868</v>
      </c>
      <c r="B870" s="2" t="str">
        <f>"5055672129899"</f>
        <v>5055672129899</v>
      </c>
    </row>
    <row r="871" spans="1:2">
      <c r="A871" s="2" t="s">
        <v>869</v>
      </c>
      <c r="B871" s="2" t="str">
        <f>"5055672129905"</f>
        <v>5055672129905</v>
      </c>
    </row>
    <row r="872" spans="1:2">
      <c r="A872" s="2" t="s">
        <v>870</v>
      </c>
      <c r="B872" s="2" t="str">
        <f>"5055672129912"</f>
        <v>5055672129912</v>
      </c>
    </row>
    <row r="873" spans="1:2">
      <c r="A873" s="2" t="s">
        <v>871</v>
      </c>
      <c r="B873" s="2" t="str">
        <f>"5055672129929"</f>
        <v>5055672129929</v>
      </c>
    </row>
    <row r="874" spans="1:2">
      <c r="A874" s="2" t="s">
        <v>872</v>
      </c>
      <c r="B874" s="2" t="str">
        <f>"5055672129936"</f>
        <v>5055672129936</v>
      </c>
    </row>
    <row r="875" spans="1:2">
      <c r="A875" s="2" t="s">
        <v>873</v>
      </c>
      <c r="B875" s="2" t="str">
        <f>"5055672129943"</f>
        <v>5055672129943</v>
      </c>
    </row>
    <row r="876" spans="1:2">
      <c r="A876" s="2" t="s">
        <v>874</v>
      </c>
      <c r="B876" s="2" t="str">
        <f>"5055672129950"</f>
        <v>5055672129950</v>
      </c>
    </row>
    <row r="877" spans="1:2">
      <c r="A877" s="2" t="s">
        <v>875</v>
      </c>
      <c r="B877" s="2" t="str">
        <f>"5055672129967"</f>
        <v>5055672129967</v>
      </c>
    </row>
    <row r="878" spans="1:2">
      <c r="A878" s="2" t="s">
        <v>876</v>
      </c>
      <c r="B878" s="2" t="str">
        <f>"5055672129974"</f>
        <v>5055672129974</v>
      </c>
    </row>
    <row r="879" spans="1:2">
      <c r="A879" s="2" t="s">
        <v>877</v>
      </c>
      <c r="B879" s="2" t="str">
        <f>"5055672129981"</f>
        <v>5055672129981</v>
      </c>
    </row>
    <row r="880" spans="1:2">
      <c r="A880" s="2" t="s">
        <v>878</v>
      </c>
      <c r="B880" s="2" t="str">
        <f>"5055672129998"</f>
        <v>5055672129998</v>
      </c>
    </row>
    <row r="881" spans="1:3">
      <c r="A881" s="2" t="s">
        <v>879</v>
      </c>
      <c r="B881" s="2" t="str">
        <f>"5055672130000"</f>
        <v>5055672130000</v>
      </c>
    </row>
    <row r="882" spans="1:3">
      <c r="A882" s="2" t="s">
        <v>880</v>
      </c>
      <c r="B882" s="2" t="str">
        <f>"5055672130017"</f>
        <v>5055672130017</v>
      </c>
    </row>
    <row r="883" spans="1:3">
      <c r="A883" s="2" t="s">
        <v>881</v>
      </c>
      <c r="B883" s="2" t="str">
        <f>"5055672130024"</f>
        <v>5055672130024</v>
      </c>
    </row>
    <row r="884" spans="1:3">
      <c r="A884" s="2" t="s">
        <v>882</v>
      </c>
      <c r="B884" s="2" t="str">
        <f>"5055672130031"</f>
        <v>5055672130031</v>
      </c>
    </row>
    <row r="885" spans="1:3">
      <c r="A885" s="2" t="s">
        <v>883</v>
      </c>
      <c r="B885" s="2" t="str">
        <f>"5055672130048"</f>
        <v>5055672130048</v>
      </c>
    </row>
    <row r="886" spans="1:3">
      <c r="A886" s="2" t="s">
        <v>884</v>
      </c>
      <c r="B886" s="2" t="str">
        <f>"5055672130055"</f>
        <v>5055672130055</v>
      </c>
    </row>
    <row r="887" spans="1:3">
      <c r="A887" s="2" t="s">
        <v>885</v>
      </c>
      <c r="B887" s="2" t="str">
        <f>"5055672130062"</f>
        <v>5055672130062</v>
      </c>
    </row>
    <row r="888" spans="1:3">
      <c r="A888" s="2" t="s">
        <v>886</v>
      </c>
      <c r="B888" s="2" t="str">
        <f>"5055672130079"</f>
        <v>5055672130079</v>
      </c>
    </row>
    <row r="889" spans="1:3">
      <c r="A889" s="2" t="s">
        <v>887</v>
      </c>
      <c r="B889" s="2" t="str">
        <f>"5055672130086"</f>
        <v>5055672130086</v>
      </c>
    </row>
    <row r="890" spans="1:3">
      <c r="A890" s="2" t="s">
        <v>888</v>
      </c>
      <c r="B890" s="2" t="str">
        <f>"5055672130093"</f>
        <v>5055672130093</v>
      </c>
    </row>
    <row r="891" spans="1:3">
      <c r="A891" t="s">
        <v>889</v>
      </c>
      <c r="B891" t="str">
        <f>"5055672130109"</f>
        <v>5055672130109</v>
      </c>
      <c r="C891" t="s">
        <v>857</v>
      </c>
    </row>
    <row r="892" spans="1:3">
      <c r="A892" t="s">
        <v>890</v>
      </c>
      <c r="B892" t="str">
        <f>"5055672130116"</f>
        <v>5055672130116</v>
      </c>
      <c r="C892" t="s">
        <v>857</v>
      </c>
    </row>
    <row r="893" spans="1:3">
      <c r="A893" s="2" t="s">
        <v>891</v>
      </c>
      <c r="B893" s="2" t="str">
        <f>"5055672130123"</f>
        <v>5055672130123</v>
      </c>
    </row>
    <row r="894" spans="1:3">
      <c r="A894" s="2" t="s">
        <v>892</v>
      </c>
      <c r="B894" s="2" t="str">
        <f>"5055672130130"</f>
        <v>5055672130130</v>
      </c>
    </row>
    <row r="895" spans="1:3">
      <c r="A895" s="2" t="s">
        <v>893</v>
      </c>
      <c r="B895" s="2" t="str">
        <f>"5055672130147"</f>
        <v>5055672130147</v>
      </c>
    </row>
    <row r="896" spans="1:3">
      <c r="A896" s="2" t="s">
        <v>894</v>
      </c>
      <c r="B896" s="2" t="str">
        <f>"5055672130154"</f>
        <v>5055672130154</v>
      </c>
    </row>
    <row r="897" spans="1:2">
      <c r="A897" s="2" t="s">
        <v>895</v>
      </c>
      <c r="B897" s="2" t="str">
        <f>"5055672130161"</f>
        <v>5055672130161</v>
      </c>
    </row>
    <row r="898" spans="1:2">
      <c r="A898" s="2" t="s">
        <v>896</v>
      </c>
      <c r="B898" s="2" t="str">
        <f>"5055672130178"</f>
        <v>5055672130178</v>
      </c>
    </row>
    <row r="899" spans="1:2">
      <c r="A899" s="2" t="s">
        <v>897</v>
      </c>
      <c r="B899" s="2" t="str">
        <f>"5055672130185"</f>
        <v>5055672130185</v>
      </c>
    </row>
    <row r="900" spans="1:2">
      <c r="A900" s="2" t="s">
        <v>898</v>
      </c>
      <c r="B900" s="2" t="str">
        <f>"5055672130192"</f>
        <v>5055672130192</v>
      </c>
    </row>
    <row r="901" spans="1:2">
      <c r="A901" s="2" t="s">
        <v>899</v>
      </c>
      <c r="B901" s="2" t="str">
        <f>"5055672130208"</f>
        <v>5055672130208</v>
      </c>
    </row>
    <row r="902" spans="1:2">
      <c r="A902" s="2" t="s">
        <v>900</v>
      </c>
      <c r="B902" s="2" t="str">
        <f>"5055672130215"</f>
        <v>5055672130215</v>
      </c>
    </row>
    <row r="903" spans="1:2">
      <c r="A903" s="2" t="s">
        <v>901</v>
      </c>
      <c r="B903" s="2" t="str">
        <f>"5055672130222"</f>
        <v>5055672130222</v>
      </c>
    </row>
    <row r="904" spans="1:2">
      <c r="A904" s="2" t="s">
        <v>902</v>
      </c>
      <c r="B904" s="2" t="str">
        <f>"5055672130239"</f>
        <v>5055672130239</v>
      </c>
    </row>
    <row r="905" spans="1:2">
      <c r="A905" s="2" t="s">
        <v>903</v>
      </c>
      <c r="B905" s="2" t="str">
        <f>"5055672130246"</f>
        <v>5055672130246</v>
      </c>
    </row>
    <row r="906" spans="1:2">
      <c r="A906" s="2" t="s">
        <v>904</v>
      </c>
      <c r="B906" s="2" t="str">
        <f>"5055672130253"</f>
        <v>5055672130253</v>
      </c>
    </row>
    <row r="907" spans="1:2">
      <c r="A907" s="2" t="s">
        <v>905</v>
      </c>
      <c r="B907" s="2" t="str">
        <f>"5055672130260"</f>
        <v>5055672130260</v>
      </c>
    </row>
    <row r="908" spans="1:2">
      <c r="A908" s="2" t="s">
        <v>906</v>
      </c>
      <c r="B908" s="2" t="str">
        <f>"5055672130277"</f>
        <v>5055672130277</v>
      </c>
    </row>
    <row r="909" spans="1:2">
      <c r="A909" s="2" t="s">
        <v>907</v>
      </c>
      <c r="B909" s="2" t="str">
        <f>"5055672130284"</f>
        <v>5055672130284</v>
      </c>
    </row>
    <row r="910" spans="1:2">
      <c r="A910" s="2" t="s">
        <v>908</v>
      </c>
      <c r="B910" s="2" t="str">
        <f>"5055672130291"</f>
        <v>5055672130291</v>
      </c>
    </row>
    <row r="911" spans="1:2">
      <c r="A911" s="2" t="s">
        <v>909</v>
      </c>
      <c r="B911" s="2" t="str">
        <f>"5055672130307"</f>
        <v>5055672130307</v>
      </c>
    </row>
    <row r="912" spans="1:2">
      <c r="A912" s="2" t="s">
        <v>910</v>
      </c>
      <c r="B912" s="2" t="str">
        <f>"5055672130314"</f>
        <v>5055672130314</v>
      </c>
    </row>
    <row r="913" spans="1:2">
      <c r="A913" s="2" t="s">
        <v>911</v>
      </c>
      <c r="B913" s="2" t="str">
        <f>"5055672130321"</f>
        <v>5055672130321</v>
      </c>
    </row>
    <row r="914" spans="1:2">
      <c r="A914" s="2" t="s">
        <v>912</v>
      </c>
      <c r="B914" s="2" t="str">
        <f>"5055672130338"</f>
        <v>5055672130338</v>
      </c>
    </row>
    <row r="915" spans="1:2">
      <c r="A915" s="2" t="s">
        <v>913</v>
      </c>
      <c r="B915" s="2" t="str">
        <f>"5055672130345"</f>
        <v>5055672130345</v>
      </c>
    </row>
    <row r="916" spans="1:2">
      <c r="A916" s="2" t="s">
        <v>914</v>
      </c>
      <c r="B916" s="2" t="str">
        <f>"5055672130352"</f>
        <v>5055672130352</v>
      </c>
    </row>
    <row r="917" spans="1:2">
      <c r="A917" s="2" t="s">
        <v>915</v>
      </c>
      <c r="B917" s="2" t="str">
        <f>"5055672130369"</f>
        <v>5055672130369</v>
      </c>
    </row>
    <row r="918" spans="1:2">
      <c r="A918" s="2" t="s">
        <v>916</v>
      </c>
      <c r="B918" s="2" t="str">
        <f>"5055672130376"</f>
        <v>5055672130376</v>
      </c>
    </row>
    <row r="919" spans="1:2">
      <c r="A919" s="2" t="s">
        <v>917</v>
      </c>
      <c r="B919" s="2" t="str">
        <f>"5055672130383"</f>
        <v>5055672130383</v>
      </c>
    </row>
    <row r="920" spans="1:2">
      <c r="A920" s="2" t="s">
        <v>918</v>
      </c>
      <c r="B920" s="2" t="str">
        <f>"5055672130390"</f>
        <v>5055672130390</v>
      </c>
    </row>
    <row r="921" spans="1:2">
      <c r="A921" s="2" t="s">
        <v>919</v>
      </c>
      <c r="B921" s="2" t="str">
        <f>"5055672130406"</f>
        <v>5055672130406</v>
      </c>
    </row>
    <row r="922" spans="1:2">
      <c r="A922" s="2" t="s">
        <v>920</v>
      </c>
      <c r="B922" s="2" t="str">
        <f>"5055672130413"</f>
        <v>5055672130413</v>
      </c>
    </row>
    <row r="923" spans="1:2">
      <c r="A923" s="2" t="s">
        <v>921</v>
      </c>
      <c r="B923" s="2" t="str">
        <f>"5055672130420"</f>
        <v>5055672130420</v>
      </c>
    </row>
    <row r="924" spans="1:2">
      <c r="A924" s="2" t="s">
        <v>922</v>
      </c>
      <c r="B924" s="2" t="str">
        <f>"5055672130437"</f>
        <v>5055672130437</v>
      </c>
    </row>
    <row r="925" spans="1:2">
      <c r="A925" s="2" t="s">
        <v>923</v>
      </c>
      <c r="B925" s="2" t="str">
        <f>"5055672130444"</f>
        <v>5055672130444</v>
      </c>
    </row>
    <row r="926" spans="1:2">
      <c r="A926" s="2" t="s">
        <v>924</v>
      </c>
      <c r="B926" s="2" t="str">
        <f>"5055672130451"</f>
        <v>5055672130451</v>
      </c>
    </row>
    <row r="927" spans="1:2">
      <c r="A927" s="2" t="s">
        <v>925</v>
      </c>
      <c r="B927" s="2" t="str">
        <f>"5055672130468"</f>
        <v>5055672130468</v>
      </c>
    </row>
    <row r="928" spans="1:2">
      <c r="A928" s="2" t="s">
        <v>926</v>
      </c>
      <c r="B928" s="2" t="str">
        <f>"5055672130475"</f>
        <v>5055672130475</v>
      </c>
    </row>
    <row r="929" spans="1:2">
      <c r="A929" s="2" t="s">
        <v>927</v>
      </c>
      <c r="B929" s="2" t="str">
        <f>"5055672130482"</f>
        <v>5055672130482</v>
      </c>
    </row>
    <row r="930" spans="1:2">
      <c r="A930" s="2" t="s">
        <v>928</v>
      </c>
      <c r="B930" s="2" t="str">
        <f>"5055672130499"</f>
        <v>5055672130499</v>
      </c>
    </row>
    <row r="931" spans="1:2">
      <c r="A931" s="2" t="s">
        <v>929</v>
      </c>
      <c r="B931" s="2" t="str">
        <f>"5055672130505"</f>
        <v>5055672130505</v>
      </c>
    </row>
    <row r="932" spans="1:2">
      <c r="A932" s="2" t="s">
        <v>930</v>
      </c>
      <c r="B932" s="2" t="str">
        <f>"5055672130512"</f>
        <v>5055672130512</v>
      </c>
    </row>
    <row r="933" spans="1:2">
      <c r="A933" s="2" t="s">
        <v>931</v>
      </c>
      <c r="B933" s="2" t="str">
        <f>"5055672130529"</f>
        <v>5055672130529</v>
      </c>
    </row>
    <row r="934" spans="1:2">
      <c r="A934" s="2" t="s">
        <v>932</v>
      </c>
      <c r="B934" s="2" t="str">
        <f>"5055672130536"</f>
        <v>5055672130536</v>
      </c>
    </row>
    <row r="935" spans="1:2">
      <c r="A935" s="2" t="s">
        <v>933</v>
      </c>
      <c r="B935" s="2" t="str">
        <f>"5055672130543"</f>
        <v>5055672130543</v>
      </c>
    </row>
    <row r="936" spans="1:2">
      <c r="A936" s="2" t="s">
        <v>934</v>
      </c>
      <c r="B936" s="2" t="str">
        <f>"5055672130550"</f>
        <v>5055672130550</v>
      </c>
    </row>
    <row r="937" spans="1:2">
      <c r="A937" s="2" t="s">
        <v>935</v>
      </c>
      <c r="B937" s="2" t="str">
        <f>"5055672130567"</f>
        <v>5055672130567</v>
      </c>
    </row>
    <row r="938" spans="1:2">
      <c r="A938" s="2" t="s">
        <v>936</v>
      </c>
      <c r="B938" s="2" t="str">
        <f>"5055672130574"</f>
        <v>5055672130574</v>
      </c>
    </row>
    <row r="939" spans="1:2">
      <c r="A939" s="3" t="s">
        <v>937</v>
      </c>
      <c r="B939" s="3" t="str">
        <f>"5055672130581"</f>
        <v>5055672130581</v>
      </c>
    </row>
    <row r="940" spans="1:2">
      <c r="A940" s="3" t="s">
        <v>938</v>
      </c>
      <c r="B940" s="3" t="str">
        <f>"5055672130598"</f>
        <v>5055672130598</v>
      </c>
    </row>
    <row r="941" spans="1:2">
      <c r="A941" s="3" t="s">
        <v>939</v>
      </c>
      <c r="B941" s="3" t="str">
        <f>"5055672130604"</f>
        <v>5055672130604</v>
      </c>
    </row>
    <row r="942" spans="1:2">
      <c r="A942" s="3" t="s">
        <v>940</v>
      </c>
      <c r="B942" s="3" t="str">
        <f>"5055672130611"</f>
        <v>5055672130611</v>
      </c>
    </row>
    <row r="943" spans="1:2">
      <c r="A943" s="3" t="s">
        <v>941</v>
      </c>
      <c r="B943" s="3" t="str">
        <f>"5055672130628"</f>
        <v>5055672130628</v>
      </c>
    </row>
    <row r="944" spans="1:2">
      <c r="A944" s="3" t="s">
        <v>942</v>
      </c>
      <c r="B944" s="3" t="str">
        <f>"5055672130635"</f>
        <v>5055672130635</v>
      </c>
    </row>
    <row r="945" spans="1:3">
      <c r="A945" s="3" t="s">
        <v>943</v>
      </c>
      <c r="B945" s="3" t="str">
        <f>"5055672130642"</f>
        <v>5055672130642</v>
      </c>
    </row>
    <row r="946" spans="1:3">
      <c r="A946" s="3" t="s">
        <v>944</v>
      </c>
      <c r="B946" s="3" t="str">
        <f>"5055672130659"</f>
        <v>5055672130659</v>
      </c>
    </row>
    <row r="947" spans="1:3">
      <c r="A947" s="3" t="s">
        <v>945</v>
      </c>
      <c r="B947" s="3" t="str">
        <f>"5055672130666"</f>
        <v>5055672130666</v>
      </c>
    </row>
    <row r="948" spans="1:3">
      <c r="A948" s="3" t="s">
        <v>946</v>
      </c>
      <c r="B948" s="3" t="str">
        <f>"5055672130673"</f>
        <v>5055672130673</v>
      </c>
    </row>
    <row r="949" spans="1:3">
      <c r="A949" s="3" t="s">
        <v>947</v>
      </c>
      <c r="B949" s="3" t="str">
        <f>"5055672130680"</f>
        <v>5055672130680</v>
      </c>
    </row>
    <row r="950" spans="1:3">
      <c r="A950" s="3" t="s">
        <v>948</v>
      </c>
      <c r="B950" s="3" t="str">
        <f>"5055672130697"</f>
        <v>5055672130697</v>
      </c>
    </row>
    <row r="951" spans="1:3">
      <c r="A951" s="3" t="s">
        <v>949</v>
      </c>
      <c r="B951" s="3" t="str">
        <f>"5055672130703"</f>
        <v>5055672130703</v>
      </c>
    </row>
    <row r="952" spans="1:3">
      <c r="A952" s="3" t="s">
        <v>950</v>
      </c>
      <c r="B952" s="3" t="str">
        <f>"5055672130710"</f>
        <v>5055672130710</v>
      </c>
    </row>
    <row r="953" spans="1:3">
      <c r="A953" s="3" t="s">
        <v>951</v>
      </c>
      <c r="B953" s="3" t="str">
        <f>"5055672130727"</f>
        <v>5055672130727</v>
      </c>
    </row>
    <row r="954" spans="1:3">
      <c r="A954" s="2" t="s">
        <v>952</v>
      </c>
      <c r="B954" s="2" t="str">
        <f>"5055672130734"</f>
        <v>5055672130734</v>
      </c>
    </row>
    <row r="955" spans="1:3">
      <c r="A955" s="2" t="s">
        <v>953</v>
      </c>
      <c r="B955" s="2" t="str">
        <f>"5055672130741"</f>
        <v>5055672130741</v>
      </c>
    </row>
    <row r="956" spans="1:3">
      <c r="A956" s="2" t="s">
        <v>954</v>
      </c>
      <c r="B956" s="2" t="str">
        <f>"5055672130758"</f>
        <v>5055672130758</v>
      </c>
    </row>
    <row r="957" spans="1:3">
      <c r="A957" s="2" t="s">
        <v>955</v>
      </c>
      <c r="B957" s="2" t="str">
        <f>"5055672130765"</f>
        <v>5055672130765</v>
      </c>
    </row>
    <row r="958" spans="1:3">
      <c r="A958" s="2" t="s">
        <v>956</v>
      </c>
      <c r="B958" s="2" t="str">
        <f>"5055672130772"</f>
        <v>5055672130772</v>
      </c>
    </row>
    <row r="959" spans="1:3">
      <c r="A959" t="s">
        <v>957</v>
      </c>
      <c r="B959" t="str">
        <f>"5055672130789"</f>
        <v>5055672130789</v>
      </c>
      <c r="C959" t="s">
        <v>857</v>
      </c>
    </row>
    <row r="960" spans="1:3">
      <c r="A960" t="s">
        <v>958</v>
      </c>
      <c r="B960" t="str">
        <f>"5055672130796"</f>
        <v>5055672130796</v>
      </c>
      <c r="C960" t="s">
        <v>857</v>
      </c>
    </row>
    <row r="961" spans="1:3">
      <c r="A961" t="s">
        <v>959</v>
      </c>
      <c r="B961" t="str">
        <f>"5055672130802"</f>
        <v>5055672130802</v>
      </c>
      <c r="C961" t="s">
        <v>857</v>
      </c>
    </row>
    <row r="962" spans="1:3">
      <c r="A962" s="2" t="s">
        <v>960</v>
      </c>
      <c r="B962" s="2" t="str">
        <f>"5055672130819"</f>
        <v>5055672130819</v>
      </c>
    </row>
    <row r="963" spans="1:3">
      <c r="A963" s="2" t="s">
        <v>961</v>
      </c>
      <c r="B963" s="2" t="str">
        <f>"5055672130826"</f>
        <v>5055672130826</v>
      </c>
    </row>
    <row r="964" spans="1:3">
      <c r="A964" s="2" t="s">
        <v>962</v>
      </c>
      <c r="B964" s="2" t="str">
        <f>"5055672130833"</f>
        <v>5055672130833</v>
      </c>
    </row>
    <row r="965" spans="1:3">
      <c r="A965" s="2" t="s">
        <v>963</v>
      </c>
      <c r="B965" s="2" t="str">
        <f>"5055672130840"</f>
        <v>5055672130840</v>
      </c>
    </row>
    <row r="966" spans="1:3">
      <c r="A966" s="2" t="s">
        <v>964</v>
      </c>
      <c r="B966" s="2" t="str">
        <f>"5055672130857"</f>
        <v>5055672130857</v>
      </c>
    </row>
    <row r="967" spans="1:3">
      <c r="A967" s="2" t="s">
        <v>965</v>
      </c>
      <c r="B967" s="2" t="str">
        <f>"5055672130864"</f>
        <v>5055672130864</v>
      </c>
    </row>
    <row r="968" spans="1:3">
      <c r="A968" s="2" t="s">
        <v>966</v>
      </c>
      <c r="B968" s="2" t="str">
        <f>"5055672130871"</f>
        <v>5055672130871</v>
      </c>
    </row>
    <row r="969" spans="1:3">
      <c r="A969" s="2" t="s">
        <v>967</v>
      </c>
      <c r="B969" s="2" t="str">
        <f>"5055672130888"</f>
        <v>5055672130888</v>
      </c>
    </row>
    <row r="970" spans="1:3">
      <c r="A970" s="2" t="s">
        <v>968</v>
      </c>
      <c r="B970" s="2" t="str">
        <f>"5055672130895"</f>
        <v>5055672130895</v>
      </c>
    </row>
    <row r="971" spans="1:3">
      <c r="A971" s="2" t="s">
        <v>969</v>
      </c>
      <c r="B971" s="2" t="str">
        <f>"5055672130901"</f>
        <v>5055672130901</v>
      </c>
    </row>
    <row r="972" spans="1:3">
      <c r="A972" s="2" t="s">
        <v>970</v>
      </c>
      <c r="B972" s="2" t="str">
        <f>"5055672130918"</f>
        <v>5055672130918</v>
      </c>
    </row>
    <row r="973" spans="1:3">
      <c r="A973" s="2" t="s">
        <v>971</v>
      </c>
      <c r="B973" s="2" t="str">
        <f>"5055672130925"</f>
        <v>5055672130925</v>
      </c>
    </row>
    <row r="974" spans="1:3">
      <c r="A974" s="2" t="s">
        <v>972</v>
      </c>
      <c r="B974" s="2" t="str">
        <f>"5055672130932"</f>
        <v>5055672130932</v>
      </c>
    </row>
    <row r="975" spans="1:3">
      <c r="A975" s="2" t="s">
        <v>973</v>
      </c>
      <c r="B975" s="2" t="str">
        <f>"5055672130949"</f>
        <v>5055672130949</v>
      </c>
    </row>
    <row r="976" spans="1:3">
      <c r="A976" s="2" t="s">
        <v>974</v>
      </c>
      <c r="B976" s="2" t="str">
        <f>"5055672130956"</f>
        <v>5055672130956</v>
      </c>
    </row>
    <row r="977" spans="1:2">
      <c r="A977" s="2" t="s">
        <v>975</v>
      </c>
      <c r="B977" s="2" t="str">
        <f>"5055672130963"</f>
        <v>5055672130963</v>
      </c>
    </row>
    <row r="978" spans="1:2">
      <c r="A978" s="2" t="s">
        <v>976</v>
      </c>
      <c r="B978" s="2" t="str">
        <f>"5055672130970"</f>
        <v>5055672130970</v>
      </c>
    </row>
    <row r="979" spans="1:2">
      <c r="A979" s="2" t="s">
        <v>977</v>
      </c>
      <c r="B979" s="2" t="str">
        <f>"5055672130987"</f>
        <v>5055672130987</v>
      </c>
    </row>
    <row r="980" spans="1:2">
      <c r="A980" s="2" t="s">
        <v>978</v>
      </c>
      <c r="B980" s="2" t="str">
        <f>"5055672130994"</f>
        <v>5055672130994</v>
      </c>
    </row>
    <row r="981" spans="1:2">
      <c r="A981" s="2" t="s">
        <v>979</v>
      </c>
      <c r="B981" s="2" t="str">
        <f>"5055672131007"</f>
        <v>5055672131007</v>
      </c>
    </row>
    <row r="982" spans="1:2">
      <c r="A982" s="2" t="s">
        <v>980</v>
      </c>
      <c r="B982" s="2" t="str">
        <f>"5055672131014"</f>
        <v>5055672131014</v>
      </c>
    </row>
    <row r="983" spans="1:2">
      <c r="A983" s="2" t="s">
        <v>981</v>
      </c>
      <c r="B983" s="2" t="str">
        <f>"5055672131021"</f>
        <v>5055672131021</v>
      </c>
    </row>
    <row r="984" spans="1:2">
      <c r="A984" s="2" t="s">
        <v>982</v>
      </c>
      <c r="B984" s="2" t="str">
        <f>"5055672131038"</f>
        <v>5055672131038</v>
      </c>
    </row>
    <row r="985" spans="1:2">
      <c r="A985" s="2" t="s">
        <v>983</v>
      </c>
      <c r="B985" s="2" t="str">
        <f>"5055672131045"</f>
        <v>5055672131045</v>
      </c>
    </row>
    <row r="986" spans="1:2">
      <c r="A986" s="2" t="s">
        <v>984</v>
      </c>
      <c r="B986" s="2" t="str">
        <f>"5055672131052"</f>
        <v>5055672131052</v>
      </c>
    </row>
    <row r="987" spans="1:2">
      <c r="A987" s="2" t="s">
        <v>985</v>
      </c>
      <c r="B987" s="2" t="str">
        <f>"5055672131069"</f>
        <v>5055672131069</v>
      </c>
    </row>
    <row r="988" spans="1:2">
      <c r="A988" s="2" t="s">
        <v>986</v>
      </c>
      <c r="B988" s="2" t="str">
        <f>"5055672131076"</f>
        <v>5055672131076</v>
      </c>
    </row>
    <row r="989" spans="1:2">
      <c r="A989" s="2" t="s">
        <v>987</v>
      </c>
      <c r="B989" s="2" t="str">
        <f>"5055672131083"</f>
        <v>5055672131083</v>
      </c>
    </row>
    <row r="990" spans="1:2">
      <c r="A990" s="2" t="s">
        <v>988</v>
      </c>
      <c r="B990" s="2" t="str">
        <f>"5055672131090"</f>
        <v>5055672131090</v>
      </c>
    </row>
    <row r="991" spans="1:2">
      <c r="A991" s="2" t="s">
        <v>989</v>
      </c>
      <c r="B991" s="2" t="str">
        <f>"5055672131106"</f>
        <v>5055672131106</v>
      </c>
    </row>
    <row r="992" spans="1:2">
      <c r="A992" s="2" t="s">
        <v>990</v>
      </c>
      <c r="B992" s="2" t="str">
        <f>"5055672131113"</f>
        <v>5055672131113</v>
      </c>
    </row>
    <row r="993" spans="1:2">
      <c r="A993" s="2" t="s">
        <v>991</v>
      </c>
      <c r="B993" s="2" t="str">
        <f>"5055672131120"</f>
        <v>5055672131120</v>
      </c>
    </row>
    <row r="994" spans="1:2">
      <c r="A994" s="2" t="s">
        <v>992</v>
      </c>
      <c r="B994" s="2" t="str">
        <f>"5055672131137"</f>
        <v>5055672131137</v>
      </c>
    </row>
    <row r="995" spans="1:2">
      <c r="A995" s="2" t="s">
        <v>993</v>
      </c>
      <c r="B995" s="2" t="str">
        <f>"5055672131144"</f>
        <v>5055672131144</v>
      </c>
    </row>
    <row r="996" spans="1:2">
      <c r="A996" s="2" t="s">
        <v>994</v>
      </c>
      <c r="B996" s="2" t="str">
        <f>"5055672131151"</f>
        <v>5055672131151</v>
      </c>
    </row>
    <row r="997" spans="1:2">
      <c r="A997" s="2" t="s">
        <v>995</v>
      </c>
      <c r="B997" s="2" t="str">
        <f>"5055672131168"</f>
        <v>5055672131168</v>
      </c>
    </row>
    <row r="998" spans="1:2">
      <c r="A998" s="2" t="s">
        <v>996</v>
      </c>
      <c r="B998" s="2" t="str">
        <f>"5055672131175"</f>
        <v>5055672131175</v>
      </c>
    </row>
    <row r="999" spans="1:2">
      <c r="A999" s="2" t="s">
        <v>997</v>
      </c>
      <c r="B999" s="2" t="str">
        <f>"5055672131182"</f>
        <v>5055672131182</v>
      </c>
    </row>
    <row r="1000" spans="1:2">
      <c r="A1000" s="2" t="s">
        <v>998</v>
      </c>
      <c r="B1000" s="2" t="str">
        <f>"5055672131199"</f>
        <v>5055672131199</v>
      </c>
    </row>
    <row r="1001" spans="1:2">
      <c r="A1001" s="2" t="s">
        <v>999</v>
      </c>
      <c r="B1001" s="2" t="str">
        <f>"5055672131205"</f>
        <v>5055672131205</v>
      </c>
    </row>
    <row r="1002" spans="1:2">
      <c r="A1002" s="2" t="s">
        <v>1000</v>
      </c>
      <c r="B1002" s="2" t="str">
        <f>"5055672131212"</f>
        <v>5055672131212</v>
      </c>
    </row>
    <row r="1003" spans="1:2">
      <c r="A1003" s="2" t="s">
        <v>1001</v>
      </c>
      <c r="B1003" s="2" t="str">
        <f>"5055672131229"</f>
        <v>5055672131229</v>
      </c>
    </row>
    <row r="1004" spans="1:2">
      <c r="A1004" s="2" t="s">
        <v>1002</v>
      </c>
      <c r="B1004" s="2" t="str">
        <f>"5055672131236"</f>
        <v>5055672131236</v>
      </c>
    </row>
    <row r="1005" spans="1:2">
      <c r="A1005" s="2" t="s">
        <v>1003</v>
      </c>
      <c r="B1005" s="2" t="str">
        <f>"5055672131243"</f>
        <v>5055672131243</v>
      </c>
    </row>
    <row r="1006" spans="1:2">
      <c r="A1006" s="2" t="s">
        <v>1004</v>
      </c>
      <c r="B1006" s="2" t="str">
        <f>"5055672131250"</f>
        <v>5055672131250</v>
      </c>
    </row>
    <row r="1007" spans="1:2">
      <c r="A1007" s="2" t="s">
        <v>1005</v>
      </c>
      <c r="B1007" s="2" t="str">
        <f>"5055672131267"</f>
        <v>5055672131267</v>
      </c>
    </row>
    <row r="1008" spans="1:2">
      <c r="A1008" s="2" t="s">
        <v>1006</v>
      </c>
      <c r="B1008" s="2" t="str">
        <f>"5055672131274"</f>
        <v>5055672131274</v>
      </c>
    </row>
    <row r="1009" spans="1:2">
      <c r="A1009" s="2" t="s">
        <v>1007</v>
      </c>
      <c r="B1009" s="2" t="str">
        <f>"5055672131281"</f>
        <v>5055672131281</v>
      </c>
    </row>
    <row r="1010" spans="1:2">
      <c r="A1010" s="2" t="s">
        <v>1008</v>
      </c>
      <c r="B1010" s="2" t="str">
        <f>"5055672131298"</f>
        <v>5055672131298</v>
      </c>
    </row>
    <row r="1011" spans="1:2">
      <c r="A1011" s="2" t="s">
        <v>1009</v>
      </c>
      <c r="B1011" s="2" t="str">
        <f>"5055672131304"</f>
        <v>5055672131304</v>
      </c>
    </row>
    <row r="1012" spans="1:2">
      <c r="A1012" s="2" t="s">
        <v>1010</v>
      </c>
      <c r="B1012" s="2" t="str">
        <f>"5055672131311"</f>
        <v>5055672131311</v>
      </c>
    </row>
    <row r="1013" spans="1:2">
      <c r="A1013" s="2" t="s">
        <v>1011</v>
      </c>
      <c r="B1013" s="2" t="str">
        <f>"5055672131328"</f>
        <v>5055672131328</v>
      </c>
    </row>
    <row r="1014" spans="1:2">
      <c r="A1014" s="2" t="s">
        <v>1012</v>
      </c>
      <c r="B1014" s="2" t="str">
        <f>"5055672131335"</f>
        <v>5055672131335</v>
      </c>
    </row>
    <row r="1015" spans="1:2">
      <c r="A1015" s="2" t="s">
        <v>1013</v>
      </c>
      <c r="B1015" s="2" t="str">
        <f>"5055672131342"</f>
        <v>5055672131342</v>
      </c>
    </row>
    <row r="1016" spans="1:2">
      <c r="A1016" s="2" t="s">
        <v>1014</v>
      </c>
      <c r="B1016" s="2" t="str">
        <f>"5055672131359"</f>
        <v>5055672131359</v>
      </c>
    </row>
    <row r="1017" spans="1:2">
      <c r="A1017" s="2" t="s">
        <v>1015</v>
      </c>
      <c r="B1017" s="2" t="str">
        <f>"5055672131366"</f>
        <v>5055672131366</v>
      </c>
    </row>
    <row r="1018" spans="1:2">
      <c r="A1018" s="2" t="s">
        <v>1016</v>
      </c>
      <c r="B1018" s="2" t="str">
        <f>"5055672131373"</f>
        <v>5055672131373</v>
      </c>
    </row>
    <row r="1019" spans="1:2">
      <c r="A1019" s="2" t="s">
        <v>1017</v>
      </c>
      <c r="B1019" s="2" t="str">
        <f>"5055672131380"</f>
        <v>5055672131380</v>
      </c>
    </row>
    <row r="1020" spans="1:2">
      <c r="A1020" s="2" t="s">
        <v>1018</v>
      </c>
      <c r="B1020" s="2" t="str">
        <f>"5055672131397"</f>
        <v>5055672131397</v>
      </c>
    </row>
    <row r="1021" spans="1:2">
      <c r="A1021" s="2" t="s">
        <v>1019</v>
      </c>
      <c r="B1021" s="2" t="str">
        <f>"5055672131403"</f>
        <v>5055672131403</v>
      </c>
    </row>
    <row r="1022" spans="1:2">
      <c r="A1022" s="2" t="s">
        <v>1020</v>
      </c>
      <c r="B1022" s="2" t="str">
        <f>"5055672131410"</f>
        <v>5055672131410</v>
      </c>
    </row>
    <row r="1023" spans="1:2">
      <c r="A1023" s="2" t="s">
        <v>1021</v>
      </c>
      <c r="B1023" s="2" t="str">
        <f>"5055672131427"</f>
        <v>5055672131427</v>
      </c>
    </row>
    <row r="1024" spans="1:2">
      <c r="A1024" s="2" t="s">
        <v>1022</v>
      </c>
      <c r="B1024" s="2" t="str">
        <f>"5055672131434"</f>
        <v>5055672131434</v>
      </c>
    </row>
    <row r="1025" spans="1:2">
      <c r="A1025" s="2" t="s">
        <v>1023</v>
      </c>
      <c r="B1025" s="2" t="str">
        <f>"5055672131441"</f>
        <v>5055672131441</v>
      </c>
    </row>
    <row r="1026" spans="1:2">
      <c r="A1026" s="2" t="s">
        <v>1024</v>
      </c>
      <c r="B1026" s="2" t="str">
        <f>"5055672131458"</f>
        <v>5055672131458</v>
      </c>
    </row>
    <row r="1027" spans="1:2">
      <c r="A1027" s="2" t="s">
        <v>1025</v>
      </c>
      <c r="B1027" s="2" t="str">
        <f>"5055672131465"</f>
        <v>5055672131465</v>
      </c>
    </row>
    <row r="1028" spans="1:2">
      <c r="A1028" s="2" t="s">
        <v>1026</v>
      </c>
      <c r="B1028" s="2" t="str">
        <f>"5055672131472"</f>
        <v>5055672131472</v>
      </c>
    </row>
    <row r="1029" spans="1:2">
      <c r="A1029" s="2" t="s">
        <v>1027</v>
      </c>
      <c r="B1029" s="2" t="str">
        <f>"5055672131489"</f>
        <v>5055672131489</v>
      </c>
    </row>
    <row r="1030" spans="1:2">
      <c r="A1030" s="2" t="s">
        <v>1028</v>
      </c>
      <c r="B1030" s="2" t="str">
        <f>"5055672131496"</f>
        <v>5055672131496</v>
      </c>
    </row>
    <row r="1031" spans="1:2">
      <c r="A1031" s="2" t="s">
        <v>1029</v>
      </c>
      <c r="B1031" s="2" t="str">
        <f>"5055672131502"</f>
        <v>5055672131502</v>
      </c>
    </row>
    <row r="1032" spans="1:2">
      <c r="A1032" s="2" t="s">
        <v>1030</v>
      </c>
      <c r="B1032" s="2" t="str">
        <f>"5055672131519"</f>
        <v>5055672131519</v>
      </c>
    </row>
    <row r="1033" spans="1:2">
      <c r="A1033" s="2" t="s">
        <v>1031</v>
      </c>
      <c r="B1033" s="2" t="str">
        <f>"5055672131526"</f>
        <v>5055672131526</v>
      </c>
    </row>
    <row r="1034" spans="1:2">
      <c r="A1034" s="2" t="s">
        <v>1032</v>
      </c>
      <c r="B1034" s="2" t="str">
        <f>"5055672131533"</f>
        <v>5055672131533</v>
      </c>
    </row>
    <row r="1035" spans="1:2">
      <c r="A1035" s="2" t="s">
        <v>1033</v>
      </c>
      <c r="B1035" s="2" t="str">
        <f>"5055672131540"</f>
        <v>5055672131540</v>
      </c>
    </row>
    <row r="1036" spans="1:2">
      <c r="A1036" s="2" t="s">
        <v>1034</v>
      </c>
      <c r="B1036" s="2" t="str">
        <f>"5055672131557"</f>
        <v>5055672131557</v>
      </c>
    </row>
    <row r="1037" spans="1:2">
      <c r="A1037" s="2" t="s">
        <v>1035</v>
      </c>
      <c r="B1037" s="2" t="str">
        <f>"5055672131564"</f>
        <v>5055672131564</v>
      </c>
    </row>
    <row r="1038" spans="1:2">
      <c r="A1038" s="2" t="s">
        <v>1036</v>
      </c>
      <c r="B1038" s="2" t="str">
        <f>"5055672131571"</f>
        <v>5055672131571</v>
      </c>
    </row>
    <row r="1039" spans="1:2">
      <c r="A1039" s="2" t="s">
        <v>1037</v>
      </c>
      <c r="B1039" s="2" t="str">
        <f>"5055672131588"</f>
        <v>5055672131588</v>
      </c>
    </row>
    <row r="1040" spans="1:2">
      <c r="A1040" s="2" t="s">
        <v>1038</v>
      </c>
      <c r="B1040" s="2" t="str">
        <f>"5055672131595"</f>
        <v>5055672131595</v>
      </c>
    </row>
    <row r="1041" spans="1:2">
      <c r="A1041" s="2" t="s">
        <v>1039</v>
      </c>
      <c r="B1041" s="2" t="str">
        <f>"5055672131601"</f>
        <v>5055672131601</v>
      </c>
    </row>
    <row r="1042" spans="1:2">
      <c r="A1042" s="2" t="s">
        <v>1040</v>
      </c>
      <c r="B1042" s="2" t="str">
        <f>"5055672131618"</f>
        <v>5055672131618</v>
      </c>
    </row>
    <row r="1043" spans="1:2">
      <c r="A1043" s="2" t="s">
        <v>1041</v>
      </c>
      <c r="B1043" s="2" t="str">
        <f>"5055672131625"</f>
        <v>5055672131625</v>
      </c>
    </row>
    <row r="1044" spans="1:2">
      <c r="A1044" s="2" t="s">
        <v>1042</v>
      </c>
      <c r="B1044" s="2" t="str">
        <f>"5055672131632"</f>
        <v>5055672131632</v>
      </c>
    </row>
    <row r="1045" spans="1:2">
      <c r="A1045" s="2" t="s">
        <v>1043</v>
      </c>
      <c r="B1045" s="2" t="str">
        <f>"5055672131649"</f>
        <v>5055672131649</v>
      </c>
    </row>
    <row r="1046" spans="1:2">
      <c r="A1046" s="2" t="s">
        <v>1044</v>
      </c>
      <c r="B1046" s="2" t="str">
        <f>"5055672131656"</f>
        <v>5055672131656</v>
      </c>
    </row>
    <row r="1047" spans="1:2">
      <c r="A1047" s="2" t="s">
        <v>1045</v>
      </c>
      <c r="B1047" s="2" t="str">
        <f>"5055672131663"</f>
        <v>5055672131663</v>
      </c>
    </row>
    <row r="1048" spans="1:2">
      <c r="A1048" s="2" t="s">
        <v>1046</v>
      </c>
      <c r="B1048" s="2" t="str">
        <f>"5055672131670"</f>
        <v>5055672131670</v>
      </c>
    </row>
    <row r="1049" spans="1:2">
      <c r="A1049" s="2" t="s">
        <v>1047</v>
      </c>
      <c r="B1049" s="2" t="str">
        <f>"5055672131687"</f>
        <v>5055672131687</v>
      </c>
    </row>
    <row r="1050" spans="1:2">
      <c r="A1050" s="2" t="s">
        <v>1048</v>
      </c>
      <c r="B1050" s="2" t="str">
        <f>"5055672131694"</f>
        <v>5055672131694</v>
      </c>
    </row>
    <row r="1051" spans="1:2">
      <c r="A1051" s="2" t="s">
        <v>1049</v>
      </c>
      <c r="B1051" s="2" t="str">
        <f>"5055672131700"</f>
        <v>5055672131700</v>
      </c>
    </row>
    <row r="1052" spans="1:2">
      <c r="A1052" s="2" t="s">
        <v>1050</v>
      </c>
      <c r="B1052" s="2" t="str">
        <f>"5055672131717"</f>
        <v>5055672131717</v>
      </c>
    </row>
    <row r="1053" spans="1:2">
      <c r="A1053" s="2" t="s">
        <v>1051</v>
      </c>
      <c r="B1053" s="2" t="str">
        <f>"5055672131724"</f>
        <v>5055672131724</v>
      </c>
    </row>
    <row r="1054" spans="1:2">
      <c r="A1054" s="2" t="s">
        <v>1052</v>
      </c>
      <c r="B1054" s="2" t="str">
        <f>"5055672131731"</f>
        <v>5055672131731</v>
      </c>
    </row>
    <row r="1055" spans="1:2">
      <c r="A1055" s="2" t="s">
        <v>1053</v>
      </c>
      <c r="B1055" s="2" t="str">
        <f>"5055672131748"</f>
        <v>5055672131748</v>
      </c>
    </row>
    <row r="1056" spans="1:2">
      <c r="A1056" s="2" t="s">
        <v>1054</v>
      </c>
      <c r="B1056" s="2" t="str">
        <f>"5055672131755"</f>
        <v>5055672131755</v>
      </c>
    </row>
    <row r="1057" spans="1:2">
      <c r="A1057" s="2" t="s">
        <v>1055</v>
      </c>
      <c r="B1057" s="2" t="str">
        <f>"5055672131762"</f>
        <v>5055672131762</v>
      </c>
    </row>
    <row r="1058" spans="1:2">
      <c r="A1058" s="2" t="s">
        <v>1056</v>
      </c>
      <c r="B1058" s="2" t="str">
        <f>"5055672131779"</f>
        <v>5055672131779</v>
      </c>
    </row>
    <row r="1059" spans="1:2">
      <c r="A1059" s="2" t="s">
        <v>1057</v>
      </c>
      <c r="B1059" s="2" t="str">
        <f>"5055672131786"</f>
        <v>5055672131786</v>
      </c>
    </row>
    <row r="1060" spans="1:2">
      <c r="A1060" s="2" t="s">
        <v>1058</v>
      </c>
      <c r="B1060" s="2" t="str">
        <f>"5055672131793"</f>
        <v>5055672131793</v>
      </c>
    </row>
    <row r="1061" spans="1:2">
      <c r="A1061" s="2" t="s">
        <v>1059</v>
      </c>
      <c r="B1061" s="2" t="str">
        <f>"5055672131809"</f>
        <v>5055672131809</v>
      </c>
    </row>
    <row r="1062" spans="1:2">
      <c r="A1062" s="2" t="s">
        <v>1060</v>
      </c>
      <c r="B1062" s="2" t="str">
        <f>"5055672131816"</f>
        <v>5055672131816</v>
      </c>
    </row>
    <row r="1063" spans="1:2">
      <c r="A1063" s="2" t="s">
        <v>1061</v>
      </c>
      <c r="B1063" s="2" t="str">
        <f>"5055672131823"</f>
        <v>5055672131823</v>
      </c>
    </row>
    <row r="1064" spans="1:2">
      <c r="A1064" s="2" t="s">
        <v>1062</v>
      </c>
      <c r="B1064" s="2" t="str">
        <f>"5055672131830"</f>
        <v>5055672131830</v>
      </c>
    </row>
    <row r="1065" spans="1:2">
      <c r="A1065" s="2" t="s">
        <v>1063</v>
      </c>
      <c r="B1065" s="2" t="str">
        <f>"5055672131847"</f>
        <v>5055672131847</v>
      </c>
    </row>
    <row r="1066" spans="1:2">
      <c r="A1066" s="2" t="s">
        <v>1064</v>
      </c>
      <c r="B1066" s="2" t="str">
        <f>"5055672131854"</f>
        <v>5055672131854</v>
      </c>
    </row>
    <row r="1067" spans="1:2">
      <c r="A1067" s="2" t="s">
        <v>1065</v>
      </c>
      <c r="B1067" s="2" t="str">
        <f>"5055672131861"</f>
        <v>5055672131861</v>
      </c>
    </row>
    <row r="1068" spans="1:2">
      <c r="A1068" s="2" t="s">
        <v>1066</v>
      </c>
      <c r="B1068" s="2" t="str">
        <f>"5055672131878"</f>
        <v>5055672131878</v>
      </c>
    </row>
    <row r="1069" spans="1:2">
      <c r="A1069" s="2" t="s">
        <v>1067</v>
      </c>
      <c r="B1069" s="2" t="str">
        <f>"5055672131885"</f>
        <v>5055672131885</v>
      </c>
    </row>
    <row r="1070" spans="1:2">
      <c r="A1070" s="2" t="s">
        <v>1068</v>
      </c>
      <c r="B1070" s="2" t="str">
        <f>"5055672131892"</f>
        <v>5055672131892</v>
      </c>
    </row>
    <row r="1071" spans="1:2">
      <c r="A1071" s="2" t="s">
        <v>1069</v>
      </c>
      <c r="B1071" s="2" t="str">
        <f>"5055672131908"</f>
        <v>5055672131908</v>
      </c>
    </row>
    <row r="1072" spans="1:2">
      <c r="A1072" s="2" t="s">
        <v>1070</v>
      </c>
      <c r="B1072" s="2" t="str">
        <f>"5055672131915"</f>
        <v>5055672131915</v>
      </c>
    </row>
    <row r="1073" spans="1:2">
      <c r="A1073" s="2" t="s">
        <v>1071</v>
      </c>
      <c r="B1073" s="2" t="str">
        <f>"5055672131922"</f>
        <v>5055672131922</v>
      </c>
    </row>
    <row r="1074" spans="1:2">
      <c r="A1074" s="2" t="s">
        <v>1072</v>
      </c>
      <c r="B1074" s="2" t="str">
        <f>"5055672131939"</f>
        <v>5055672131939</v>
      </c>
    </row>
    <row r="1075" spans="1:2">
      <c r="A1075" s="2" t="s">
        <v>1073</v>
      </c>
      <c r="B1075" s="2" t="str">
        <f>"5055672131946"</f>
        <v>5055672131946</v>
      </c>
    </row>
    <row r="1076" spans="1:2">
      <c r="A1076" s="2" t="s">
        <v>1074</v>
      </c>
      <c r="B1076" s="2" t="str">
        <f>"5055672131953"</f>
        <v>5055672131953</v>
      </c>
    </row>
    <row r="1077" spans="1:2">
      <c r="A1077" s="2" t="s">
        <v>1075</v>
      </c>
      <c r="B1077" s="2" t="str">
        <f>"5055672131960"</f>
        <v>5055672131960</v>
      </c>
    </row>
    <row r="1078" spans="1:2">
      <c r="A1078" s="2" t="s">
        <v>1076</v>
      </c>
      <c r="B1078" s="2" t="str">
        <f>"5055672131977"</f>
        <v>5055672131977</v>
      </c>
    </row>
    <row r="1079" spans="1:2">
      <c r="A1079" s="2" t="s">
        <v>1077</v>
      </c>
      <c r="B1079" s="2" t="str">
        <f>"5055672131984"</f>
        <v>5055672131984</v>
      </c>
    </row>
    <row r="1080" spans="1:2">
      <c r="A1080" s="2" t="s">
        <v>1078</v>
      </c>
      <c r="B1080" s="2" t="str">
        <f>"5055672131991"</f>
        <v>5055672131991</v>
      </c>
    </row>
    <row r="1081" spans="1:2">
      <c r="A1081" s="2" t="s">
        <v>1079</v>
      </c>
      <c r="B1081" s="2" t="str">
        <f>"5055672132004"</f>
        <v>5055672132004</v>
      </c>
    </row>
    <row r="1082" spans="1:2">
      <c r="A1082" s="2" t="s">
        <v>1080</v>
      </c>
      <c r="B1082" s="2" t="str">
        <f>"5055672132011"</f>
        <v>5055672132011</v>
      </c>
    </row>
    <row r="1083" spans="1:2">
      <c r="A1083" s="2" t="s">
        <v>1081</v>
      </c>
      <c r="B1083" s="2" t="str">
        <f>"5055672132028"</f>
        <v>5055672132028</v>
      </c>
    </row>
    <row r="1084" spans="1:2">
      <c r="A1084" s="2" t="s">
        <v>1082</v>
      </c>
      <c r="B1084" s="2" t="str">
        <f>"5055672132035"</f>
        <v>5055672132035</v>
      </c>
    </row>
    <row r="1085" spans="1:2">
      <c r="A1085" s="2" t="s">
        <v>1083</v>
      </c>
      <c r="B1085" s="2" t="str">
        <f>"5055672132042"</f>
        <v>5055672132042</v>
      </c>
    </row>
    <row r="1086" spans="1:2">
      <c r="A1086" s="2" t="s">
        <v>1084</v>
      </c>
      <c r="B1086" s="2" t="str">
        <f>"5055672132059"</f>
        <v>5055672132059</v>
      </c>
    </row>
    <row r="1087" spans="1:2">
      <c r="A1087" s="2" t="s">
        <v>1085</v>
      </c>
      <c r="B1087" s="2" t="str">
        <f>"5055672132066"</f>
        <v>5055672132066</v>
      </c>
    </row>
    <row r="1088" spans="1:2">
      <c r="A1088" s="2" t="s">
        <v>1086</v>
      </c>
      <c r="B1088" s="2" t="str">
        <f>"5055672132073"</f>
        <v>5055672132073</v>
      </c>
    </row>
    <row r="1089" spans="1:2">
      <c r="A1089" s="2" t="s">
        <v>1087</v>
      </c>
      <c r="B1089" s="2" t="str">
        <f>"5055672132080"</f>
        <v>5055672132080</v>
      </c>
    </row>
    <row r="1090" spans="1:2">
      <c r="A1090" s="2" t="s">
        <v>1088</v>
      </c>
      <c r="B1090" s="2" t="str">
        <f>"5055672132097"</f>
        <v>5055672132097</v>
      </c>
    </row>
    <row r="1091" spans="1:2">
      <c r="A1091" s="2" t="s">
        <v>1089</v>
      </c>
      <c r="B1091" s="2" t="str">
        <f>"5055672132103"</f>
        <v>5055672132103</v>
      </c>
    </row>
    <row r="1092" spans="1:2">
      <c r="A1092" s="2" t="s">
        <v>1090</v>
      </c>
      <c r="B1092" s="2" t="str">
        <f>"5055672132110"</f>
        <v>5055672132110</v>
      </c>
    </row>
    <row r="1093" spans="1:2">
      <c r="A1093" s="2" t="s">
        <v>1091</v>
      </c>
      <c r="B1093" s="2" t="str">
        <f>"5055672132127"</f>
        <v>5055672132127</v>
      </c>
    </row>
    <row r="1094" spans="1:2">
      <c r="A1094" s="2" t="s">
        <v>1092</v>
      </c>
      <c r="B1094" s="2" t="str">
        <f>"5055672132134"</f>
        <v>5055672132134</v>
      </c>
    </row>
    <row r="1095" spans="1:2">
      <c r="A1095" s="2" t="s">
        <v>1093</v>
      </c>
      <c r="B1095" s="2" t="str">
        <f>"5055672132141"</f>
        <v>5055672132141</v>
      </c>
    </row>
    <row r="1096" spans="1:2">
      <c r="A1096" s="2" t="s">
        <v>1094</v>
      </c>
      <c r="B1096" s="2" t="str">
        <f>"5055672132158"</f>
        <v>5055672132158</v>
      </c>
    </row>
    <row r="1097" spans="1:2">
      <c r="A1097" s="2" t="s">
        <v>1095</v>
      </c>
      <c r="B1097" s="2" t="str">
        <f>"5055672132165"</f>
        <v>5055672132165</v>
      </c>
    </row>
    <row r="1098" spans="1:2">
      <c r="A1098" s="2" t="s">
        <v>1096</v>
      </c>
      <c r="B1098" s="2" t="str">
        <f>"5055672132172"</f>
        <v>5055672132172</v>
      </c>
    </row>
    <row r="1099" spans="1:2">
      <c r="A1099" s="2" t="s">
        <v>1097</v>
      </c>
      <c r="B1099" s="2" t="str">
        <f>"5055672132189"</f>
        <v>5055672132189</v>
      </c>
    </row>
    <row r="1100" spans="1:2">
      <c r="A1100" s="2" t="s">
        <v>1098</v>
      </c>
      <c r="B1100" s="2" t="str">
        <f>"5055672132196"</f>
        <v>5055672132196</v>
      </c>
    </row>
    <row r="1101" spans="1:2">
      <c r="A1101" s="2" t="s">
        <v>1099</v>
      </c>
      <c r="B1101" s="2" t="str">
        <f>"5055672132202"</f>
        <v>5055672132202</v>
      </c>
    </row>
    <row r="1102" spans="1:2">
      <c r="A1102" s="2" t="s">
        <v>1100</v>
      </c>
      <c r="B1102" s="2" t="str">
        <f>"5055672132219"</f>
        <v>5055672132219</v>
      </c>
    </row>
    <row r="1103" spans="1:2">
      <c r="A1103" s="2" t="s">
        <v>1101</v>
      </c>
      <c r="B1103" s="2" t="str">
        <f>"5055672132226"</f>
        <v>5055672132226</v>
      </c>
    </row>
    <row r="1104" spans="1:2">
      <c r="A1104" s="2" t="s">
        <v>1102</v>
      </c>
      <c r="B1104" s="2" t="str">
        <f>"5055672132233"</f>
        <v>5055672132233</v>
      </c>
    </row>
    <row r="1105" spans="1:2">
      <c r="A1105" s="2" t="s">
        <v>1103</v>
      </c>
      <c r="B1105" s="2" t="str">
        <f>"5055672132240"</f>
        <v>5055672132240</v>
      </c>
    </row>
    <row r="1106" spans="1:2">
      <c r="A1106" s="2" t="s">
        <v>1104</v>
      </c>
      <c r="B1106" s="2" t="str">
        <f>"5055672132257"</f>
        <v>5055672132257</v>
      </c>
    </row>
    <row r="1107" spans="1:2">
      <c r="A1107" s="2" t="s">
        <v>1105</v>
      </c>
      <c r="B1107" s="2" t="str">
        <f>"5055672132264"</f>
        <v>5055672132264</v>
      </c>
    </row>
    <row r="1108" spans="1:2">
      <c r="A1108" s="2" t="s">
        <v>1106</v>
      </c>
      <c r="B1108" s="2" t="str">
        <f>"5055672132271"</f>
        <v>5055672132271</v>
      </c>
    </row>
    <row r="1109" spans="1:2">
      <c r="A1109" s="2" t="s">
        <v>1107</v>
      </c>
      <c r="B1109" s="2" t="str">
        <f>"5055672132288"</f>
        <v>5055672132288</v>
      </c>
    </row>
    <row r="1110" spans="1:2">
      <c r="A1110" s="2" t="s">
        <v>1108</v>
      </c>
      <c r="B1110" s="2" t="str">
        <f>"5055672132295"</f>
        <v>5055672132295</v>
      </c>
    </row>
    <row r="1111" spans="1:2">
      <c r="A1111" s="2" t="s">
        <v>1109</v>
      </c>
      <c r="B1111" s="2" t="str">
        <f>"5055672132301"</f>
        <v>5055672132301</v>
      </c>
    </row>
    <row r="1112" spans="1:2">
      <c r="A1112" s="2" t="s">
        <v>1110</v>
      </c>
      <c r="B1112" s="2" t="str">
        <f>"5055672132318"</f>
        <v>5055672132318</v>
      </c>
    </row>
    <row r="1113" spans="1:2">
      <c r="A1113" s="2" t="s">
        <v>1111</v>
      </c>
      <c r="B1113" s="2" t="str">
        <f>"5055672132325"</f>
        <v>5055672132325</v>
      </c>
    </row>
    <row r="1114" spans="1:2">
      <c r="A1114" s="2" t="s">
        <v>1112</v>
      </c>
      <c r="B1114" s="2" t="str">
        <f>"5055672132332"</f>
        <v>5055672132332</v>
      </c>
    </row>
    <row r="1115" spans="1:2">
      <c r="A1115" s="2" t="s">
        <v>1113</v>
      </c>
      <c r="B1115" s="2" t="str">
        <f>"5055672132349"</f>
        <v>5055672132349</v>
      </c>
    </row>
    <row r="1116" spans="1:2">
      <c r="A1116" s="2" t="s">
        <v>1114</v>
      </c>
      <c r="B1116" s="2" t="str">
        <f>"5055672132356"</f>
        <v>5055672132356</v>
      </c>
    </row>
    <row r="1117" spans="1:2">
      <c r="A1117" s="2" t="s">
        <v>1115</v>
      </c>
      <c r="B1117" s="2" t="str">
        <f>"5055672132363"</f>
        <v>5055672132363</v>
      </c>
    </row>
    <row r="1118" spans="1:2">
      <c r="A1118" s="2" t="s">
        <v>1116</v>
      </c>
      <c r="B1118" s="2" t="str">
        <f>"5055672132370"</f>
        <v>5055672132370</v>
      </c>
    </row>
    <row r="1119" spans="1:2">
      <c r="A1119" s="2" t="s">
        <v>1117</v>
      </c>
      <c r="B1119" s="2" t="str">
        <f>"5055672132387"</f>
        <v>5055672132387</v>
      </c>
    </row>
    <row r="1120" spans="1:2">
      <c r="A1120" s="2" t="s">
        <v>1118</v>
      </c>
      <c r="B1120" s="2" t="str">
        <f>"5055672132394"</f>
        <v>5055672132394</v>
      </c>
    </row>
    <row r="1121" spans="1:2">
      <c r="A1121" s="2" t="s">
        <v>1119</v>
      </c>
      <c r="B1121" s="2" t="str">
        <f>"5055672132400"</f>
        <v>5055672132400</v>
      </c>
    </row>
    <row r="1122" spans="1:2">
      <c r="A1122" s="2" t="s">
        <v>1120</v>
      </c>
      <c r="B1122" s="2" t="str">
        <f>"5055672132417"</f>
        <v>5055672132417</v>
      </c>
    </row>
    <row r="1123" spans="1:2">
      <c r="A1123" s="2" t="s">
        <v>1121</v>
      </c>
      <c r="B1123" s="2" t="str">
        <f>"5055672132424"</f>
        <v>5055672132424</v>
      </c>
    </row>
    <row r="1124" spans="1:2">
      <c r="A1124" s="2" t="s">
        <v>1122</v>
      </c>
      <c r="B1124" s="2" t="str">
        <f>"5055672132431"</f>
        <v>5055672132431</v>
      </c>
    </row>
    <row r="1125" spans="1:2">
      <c r="A1125" s="2" t="s">
        <v>1123</v>
      </c>
      <c r="B1125" s="2" t="str">
        <f>"5055672132448"</f>
        <v>5055672132448</v>
      </c>
    </row>
    <row r="1126" spans="1:2">
      <c r="A1126" s="2" t="s">
        <v>1124</v>
      </c>
      <c r="B1126" s="2" t="str">
        <f>"5055672132455"</f>
        <v>5055672132455</v>
      </c>
    </row>
    <row r="1127" spans="1:2">
      <c r="A1127" s="2" t="s">
        <v>1125</v>
      </c>
      <c r="B1127" s="2" t="str">
        <f>"5055672132462"</f>
        <v>5055672132462</v>
      </c>
    </row>
    <row r="1128" spans="1:2">
      <c r="A1128" s="2" t="s">
        <v>1126</v>
      </c>
      <c r="B1128" s="2" t="str">
        <f>"5055672132479"</f>
        <v>5055672132479</v>
      </c>
    </row>
    <row r="1129" spans="1:2">
      <c r="A1129" s="2" t="s">
        <v>1127</v>
      </c>
      <c r="B1129" s="2" t="str">
        <f>"5055672132486"</f>
        <v>5055672132486</v>
      </c>
    </row>
    <row r="1130" spans="1:2">
      <c r="A1130" s="2" t="s">
        <v>1128</v>
      </c>
      <c r="B1130" s="2" t="str">
        <f>"5055672132493"</f>
        <v>5055672132493</v>
      </c>
    </row>
    <row r="1131" spans="1:2">
      <c r="A1131" s="2" t="s">
        <v>1129</v>
      </c>
      <c r="B1131" s="2" t="str">
        <f>"5055672132509"</f>
        <v>5055672132509</v>
      </c>
    </row>
    <row r="1132" spans="1:2">
      <c r="A1132" s="2" t="s">
        <v>1130</v>
      </c>
      <c r="B1132" s="2" t="str">
        <f>"5055672132516"</f>
        <v>5055672132516</v>
      </c>
    </row>
    <row r="1133" spans="1:2">
      <c r="A1133" s="2" t="s">
        <v>1131</v>
      </c>
      <c r="B1133" s="2" t="str">
        <f>"5055672132523"</f>
        <v>5055672132523</v>
      </c>
    </row>
    <row r="1134" spans="1:2">
      <c r="A1134" s="2" t="s">
        <v>1132</v>
      </c>
      <c r="B1134" s="2" t="str">
        <f>"5055672132530"</f>
        <v>5055672132530</v>
      </c>
    </row>
    <row r="1135" spans="1:2">
      <c r="A1135" s="2" t="s">
        <v>1133</v>
      </c>
      <c r="B1135" s="2" t="str">
        <f>"5055672132547"</f>
        <v>5055672132547</v>
      </c>
    </row>
    <row r="1136" spans="1:2">
      <c r="A1136" s="2" t="s">
        <v>1134</v>
      </c>
      <c r="B1136" s="2" t="str">
        <f>"5055672132554"</f>
        <v>5055672132554</v>
      </c>
    </row>
    <row r="1137" spans="1:2">
      <c r="A1137" s="2" t="s">
        <v>1135</v>
      </c>
      <c r="B1137" s="2" t="str">
        <f>"5055672132561"</f>
        <v>5055672132561</v>
      </c>
    </row>
    <row r="1138" spans="1:2">
      <c r="A1138" s="2" t="s">
        <v>1136</v>
      </c>
      <c r="B1138" s="2" t="str">
        <f>"5055672132578"</f>
        <v>5055672132578</v>
      </c>
    </row>
    <row r="1139" spans="1:2">
      <c r="A1139" s="2" t="s">
        <v>1137</v>
      </c>
      <c r="B1139" s="2" t="str">
        <f>"5055672132585"</f>
        <v>5055672132585</v>
      </c>
    </row>
    <row r="1140" spans="1:2">
      <c r="A1140" s="2" t="s">
        <v>1138</v>
      </c>
      <c r="B1140" s="2" t="str">
        <f>"5055672132592"</f>
        <v>5055672132592</v>
      </c>
    </row>
    <row r="1141" spans="1:2">
      <c r="A1141" s="2" t="s">
        <v>1139</v>
      </c>
      <c r="B1141" s="2" t="str">
        <f>"5055672132608"</f>
        <v>5055672132608</v>
      </c>
    </row>
    <row r="1142" spans="1:2">
      <c r="A1142" s="2" t="s">
        <v>1140</v>
      </c>
      <c r="B1142" s="2" t="str">
        <f>"5055672132615"</f>
        <v>5055672132615</v>
      </c>
    </row>
    <row r="1143" spans="1:2">
      <c r="A1143" s="2" t="s">
        <v>1141</v>
      </c>
      <c r="B1143" s="2" t="str">
        <f>"5055672132622"</f>
        <v>5055672132622</v>
      </c>
    </row>
    <row r="1144" spans="1:2">
      <c r="A1144" s="2" t="s">
        <v>1142</v>
      </c>
      <c r="B1144" s="2" t="str">
        <f>"5055672132639"</f>
        <v>5055672132639</v>
      </c>
    </row>
    <row r="1145" spans="1:2">
      <c r="A1145" s="2" t="s">
        <v>1143</v>
      </c>
      <c r="B1145" s="2" t="str">
        <f>"5055672132646"</f>
        <v>5055672132646</v>
      </c>
    </row>
    <row r="1146" spans="1:2">
      <c r="A1146" s="2" t="s">
        <v>1144</v>
      </c>
      <c r="B1146" s="2" t="str">
        <f>"5055672132653"</f>
        <v>5055672132653</v>
      </c>
    </row>
    <row r="1147" spans="1:2">
      <c r="A1147" s="2" t="s">
        <v>1145</v>
      </c>
      <c r="B1147" s="2" t="str">
        <f>"5055672132660"</f>
        <v>5055672132660</v>
      </c>
    </row>
    <row r="1148" spans="1:2">
      <c r="A1148" s="2" t="s">
        <v>1146</v>
      </c>
      <c r="B1148" s="2" t="str">
        <f>"5055672132677"</f>
        <v>5055672132677</v>
      </c>
    </row>
    <row r="1149" spans="1:2">
      <c r="A1149" s="2" t="s">
        <v>1147</v>
      </c>
      <c r="B1149" s="2" t="str">
        <f>"5055672132684"</f>
        <v>5055672132684</v>
      </c>
    </row>
    <row r="1150" spans="1:2">
      <c r="A1150" s="2" t="s">
        <v>1148</v>
      </c>
      <c r="B1150" s="2" t="str">
        <f>"5055672132691"</f>
        <v>5055672132691</v>
      </c>
    </row>
    <row r="1151" spans="1:2">
      <c r="A1151" s="2" t="s">
        <v>1149</v>
      </c>
      <c r="B1151" s="2" t="str">
        <f>"5055672132707"</f>
        <v>5055672132707</v>
      </c>
    </row>
    <row r="1152" spans="1:2">
      <c r="A1152" s="2" t="s">
        <v>1150</v>
      </c>
      <c r="B1152" s="2" t="str">
        <f>"5055672132714"</f>
        <v>5055672132714</v>
      </c>
    </row>
    <row r="1153" spans="1:2">
      <c r="A1153" s="2" t="s">
        <v>1151</v>
      </c>
      <c r="B1153" s="2" t="str">
        <f>"5055672132721"</f>
        <v>5055672132721</v>
      </c>
    </row>
    <row r="1154" spans="1:2">
      <c r="A1154" s="2" t="s">
        <v>1152</v>
      </c>
      <c r="B1154" s="2" t="str">
        <f>"5055672132738"</f>
        <v>5055672132738</v>
      </c>
    </row>
    <row r="1155" spans="1:2">
      <c r="A1155" s="2" t="s">
        <v>1153</v>
      </c>
      <c r="B1155" s="2" t="str">
        <f>"5055672132745"</f>
        <v>5055672132745</v>
      </c>
    </row>
    <row r="1156" spans="1:2">
      <c r="A1156" s="2" t="s">
        <v>1154</v>
      </c>
      <c r="B1156" s="2" t="str">
        <f>"5055672132752"</f>
        <v>5055672132752</v>
      </c>
    </row>
    <row r="1157" spans="1:2">
      <c r="A1157" s="2" t="s">
        <v>1155</v>
      </c>
      <c r="B1157" s="2" t="str">
        <f>"5055672132769"</f>
        <v>5055672132769</v>
      </c>
    </row>
    <row r="1158" spans="1:2">
      <c r="A1158" s="2" t="s">
        <v>1156</v>
      </c>
      <c r="B1158" s="2" t="str">
        <f>"5055672132776"</f>
        <v>5055672132776</v>
      </c>
    </row>
    <row r="1159" spans="1:2">
      <c r="A1159" s="2" t="s">
        <v>1157</v>
      </c>
      <c r="B1159" s="2" t="str">
        <f>"5055672132783"</f>
        <v>5055672132783</v>
      </c>
    </row>
    <row r="1160" spans="1:2">
      <c r="A1160" s="2" t="s">
        <v>1158</v>
      </c>
      <c r="B1160" s="2" t="str">
        <f>"5055672132790"</f>
        <v>5055672132790</v>
      </c>
    </row>
    <row r="1161" spans="1:2">
      <c r="A1161" s="2" t="s">
        <v>1159</v>
      </c>
      <c r="B1161" s="2" t="str">
        <f>"5055672132806"</f>
        <v>5055672132806</v>
      </c>
    </row>
    <row r="1162" spans="1:2">
      <c r="A1162" s="2" t="s">
        <v>1160</v>
      </c>
      <c r="B1162" s="2" t="str">
        <f>"5055672132813"</f>
        <v>5055672132813</v>
      </c>
    </row>
    <row r="1163" spans="1:2">
      <c r="A1163" s="2" t="s">
        <v>1161</v>
      </c>
      <c r="B1163" s="2" t="str">
        <f>"5055672132820"</f>
        <v>5055672132820</v>
      </c>
    </row>
    <row r="1164" spans="1:2">
      <c r="A1164" s="2" t="s">
        <v>1162</v>
      </c>
      <c r="B1164" s="2" t="str">
        <f>"5055672132837"</f>
        <v>5055672132837</v>
      </c>
    </row>
    <row r="1165" spans="1:2">
      <c r="A1165" s="2" t="s">
        <v>1163</v>
      </c>
      <c r="B1165" s="2" t="str">
        <f>"5055672132844"</f>
        <v>5055672132844</v>
      </c>
    </row>
    <row r="1166" spans="1:2">
      <c r="A1166" s="2" t="s">
        <v>1164</v>
      </c>
      <c r="B1166" s="2" t="str">
        <f>"5055672132851"</f>
        <v>5055672132851</v>
      </c>
    </row>
    <row r="1167" spans="1:2">
      <c r="A1167" s="2" t="s">
        <v>1165</v>
      </c>
      <c r="B1167" s="2" t="str">
        <f>"5055672132868"</f>
        <v>5055672132868</v>
      </c>
    </row>
    <row r="1168" spans="1:2">
      <c r="A1168" s="2" t="s">
        <v>1166</v>
      </c>
      <c r="B1168" s="2" t="str">
        <f>"5055672132875"</f>
        <v>5055672132875</v>
      </c>
    </row>
    <row r="1169" spans="1:2">
      <c r="A1169" s="2" t="s">
        <v>1167</v>
      </c>
      <c r="B1169" s="2" t="str">
        <f>"5055672132882"</f>
        <v>5055672132882</v>
      </c>
    </row>
    <row r="1170" spans="1:2">
      <c r="A1170" s="2" t="s">
        <v>1168</v>
      </c>
      <c r="B1170" s="2" t="str">
        <f>"5055672132899"</f>
        <v>5055672132899</v>
      </c>
    </row>
    <row r="1171" spans="1:2">
      <c r="A1171" s="2" t="s">
        <v>1169</v>
      </c>
      <c r="B1171" s="2" t="str">
        <f>"5055672132905"</f>
        <v>5055672132905</v>
      </c>
    </row>
    <row r="1172" spans="1:2">
      <c r="A1172" s="2" t="s">
        <v>1170</v>
      </c>
      <c r="B1172" s="2" t="str">
        <f>"5055672132912"</f>
        <v>5055672132912</v>
      </c>
    </row>
    <row r="1173" spans="1:2">
      <c r="A1173" s="2" t="s">
        <v>1171</v>
      </c>
      <c r="B1173" s="2" t="str">
        <f>"5055672132929"</f>
        <v>5055672132929</v>
      </c>
    </row>
    <row r="1174" spans="1:2">
      <c r="A1174" s="2" t="s">
        <v>1172</v>
      </c>
      <c r="B1174" s="2" t="str">
        <f>"5055672132936"</f>
        <v>5055672132936</v>
      </c>
    </row>
    <row r="1175" spans="1:2">
      <c r="A1175" s="2" t="s">
        <v>1173</v>
      </c>
      <c r="B1175" s="2" t="str">
        <f>"5055672132943"</f>
        <v>5055672132943</v>
      </c>
    </row>
    <row r="1176" spans="1:2">
      <c r="A1176" s="2" t="s">
        <v>1174</v>
      </c>
      <c r="B1176" s="2" t="str">
        <f>"5055672132950"</f>
        <v>5055672132950</v>
      </c>
    </row>
    <row r="1177" spans="1:2">
      <c r="A1177" s="3" t="s">
        <v>1175</v>
      </c>
      <c r="B1177" s="3" t="str">
        <f>"5055672132967"</f>
        <v>5055672132967</v>
      </c>
    </row>
    <row r="1178" spans="1:2">
      <c r="A1178" s="3" t="s">
        <v>1176</v>
      </c>
      <c r="B1178" s="3" t="str">
        <f>"5055672132974"</f>
        <v>5055672132974</v>
      </c>
    </row>
    <row r="1179" spans="1:2">
      <c r="A1179" s="3" t="s">
        <v>1177</v>
      </c>
      <c r="B1179" s="3" t="str">
        <f>"5055672132981"</f>
        <v>5055672132981</v>
      </c>
    </row>
    <row r="1180" spans="1:2">
      <c r="A1180" s="3" t="s">
        <v>1178</v>
      </c>
      <c r="B1180" s="3" t="str">
        <f>"5055672132998"</f>
        <v>5055672132998</v>
      </c>
    </row>
    <row r="1181" spans="1:2">
      <c r="A1181" s="3" t="s">
        <v>1179</v>
      </c>
      <c r="B1181" s="3" t="str">
        <f>"5055672133001"</f>
        <v>5055672133001</v>
      </c>
    </row>
    <row r="1182" spans="1:2">
      <c r="A1182" s="3" t="s">
        <v>1180</v>
      </c>
      <c r="B1182" s="3" t="str">
        <f>"5055672133018"</f>
        <v>5055672133018</v>
      </c>
    </row>
    <row r="1183" spans="1:2">
      <c r="A1183" s="3" t="s">
        <v>1181</v>
      </c>
      <c r="B1183" s="3" t="str">
        <f>"5055672133025"</f>
        <v>5055672133025</v>
      </c>
    </row>
    <row r="1184" spans="1:2">
      <c r="A1184" s="3" t="s">
        <v>1182</v>
      </c>
      <c r="B1184" s="3" t="str">
        <f>"5055672133032"</f>
        <v>5055672133032</v>
      </c>
    </row>
    <row r="1185" spans="1:2">
      <c r="A1185" s="3" t="s">
        <v>1183</v>
      </c>
      <c r="B1185" s="3" t="str">
        <f>"5055672133049"</f>
        <v>5055672133049</v>
      </c>
    </row>
    <row r="1186" spans="1:2">
      <c r="A1186" s="3" t="s">
        <v>1184</v>
      </c>
      <c r="B1186" s="3" t="str">
        <f>"5055672133056"</f>
        <v>5055672133056</v>
      </c>
    </row>
    <row r="1187" spans="1:2">
      <c r="A1187" s="3" t="s">
        <v>1185</v>
      </c>
      <c r="B1187" s="3" t="str">
        <f>"5055672133063"</f>
        <v>5055672133063</v>
      </c>
    </row>
    <row r="1188" spans="1:2">
      <c r="A1188" s="3" t="s">
        <v>1186</v>
      </c>
      <c r="B1188" s="3" t="str">
        <f>"5055672133070"</f>
        <v>5055672133070</v>
      </c>
    </row>
    <row r="1189" spans="1:2">
      <c r="A1189" s="3" t="s">
        <v>1187</v>
      </c>
      <c r="B1189" s="3" t="str">
        <f>"5055672133087"</f>
        <v>5055672133087</v>
      </c>
    </row>
    <row r="1190" spans="1:2">
      <c r="A1190" s="3" t="s">
        <v>1188</v>
      </c>
      <c r="B1190" s="3" t="str">
        <f>"5055672133094"</f>
        <v>5055672133094</v>
      </c>
    </row>
    <row r="1191" spans="1:2">
      <c r="A1191" s="3" t="s">
        <v>1189</v>
      </c>
      <c r="B1191" s="3" t="str">
        <f>"5055672133100"</f>
        <v>5055672133100</v>
      </c>
    </row>
    <row r="1192" spans="1:2">
      <c r="A1192" s="3" t="s">
        <v>1190</v>
      </c>
      <c r="B1192" s="3" t="str">
        <f>"5055672133117"</f>
        <v>5055672133117</v>
      </c>
    </row>
    <row r="1193" spans="1:2">
      <c r="A1193" s="3" t="s">
        <v>1191</v>
      </c>
      <c r="B1193" s="3" t="str">
        <f>"5055672133124"</f>
        <v>5055672133124</v>
      </c>
    </row>
    <row r="1194" spans="1:2">
      <c r="A1194" s="3" t="s">
        <v>1192</v>
      </c>
      <c r="B1194" s="3" t="str">
        <f>"5055672133131"</f>
        <v>5055672133131</v>
      </c>
    </row>
    <row r="1195" spans="1:2">
      <c r="A1195" s="3" t="s">
        <v>1193</v>
      </c>
      <c r="B1195" s="3" t="str">
        <f>"5055672133148"</f>
        <v>5055672133148</v>
      </c>
    </row>
    <row r="1196" spans="1:2">
      <c r="A1196" s="3" t="s">
        <v>1194</v>
      </c>
      <c r="B1196" s="3" t="str">
        <f>"5055672133155"</f>
        <v>5055672133155</v>
      </c>
    </row>
    <row r="1197" spans="1:2">
      <c r="A1197" s="3" t="s">
        <v>1195</v>
      </c>
      <c r="B1197" s="3" t="str">
        <f>"5055672133162"</f>
        <v>5055672133162</v>
      </c>
    </row>
    <row r="1198" spans="1:2">
      <c r="A1198" s="3" t="s">
        <v>1196</v>
      </c>
      <c r="B1198" s="3" t="str">
        <f>"5055672133179"</f>
        <v>5055672133179</v>
      </c>
    </row>
    <row r="1199" spans="1:2">
      <c r="A1199" s="3" t="s">
        <v>1197</v>
      </c>
      <c r="B1199" s="3" t="str">
        <f>"5055672133186"</f>
        <v>5055672133186</v>
      </c>
    </row>
    <row r="1200" spans="1:2">
      <c r="A1200" s="3" t="s">
        <v>1198</v>
      </c>
      <c r="B1200" s="3" t="str">
        <f>"5055672133193"</f>
        <v>5055672133193</v>
      </c>
    </row>
    <row r="1201" spans="1:2">
      <c r="A1201" s="3" t="s">
        <v>1199</v>
      </c>
      <c r="B1201" s="3" t="str">
        <f>"5055672133209"</f>
        <v>5055672133209</v>
      </c>
    </row>
    <row r="1202" spans="1:2">
      <c r="A1202" s="3" t="s">
        <v>1200</v>
      </c>
      <c r="B1202" s="3" t="str">
        <f>"5055672133216"</f>
        <v>5055672133216</v>
      </c>
    </row>
    <row r="1203" spans="1:2">
      <c r="A1203" s="3" t="s">
        <v>1201</v>
      </c>
      <c r="B1203" s="3" t="str">
        <f>"5055672133223"</f>
        <v>5055672133223</v>
      </c>
    </row>
    <row r="1204" spans="1:2">
      <c r="A1204" s="3" t="s">
        <v>1202</v>
      </c>
      <c r="B1204" s="3" t="str">
        <f>"5055672133230"</f>
        <v>5055672133230</v>
      </c>
    </row>
    <row r="1205" spans="1:2">
      <c r="A1205" s="3" t="s">
        <v>1203</v>
      </c>
      <c r="B1205" s="3" t="str">
        <f>"5055672133247"</f>
        <v>5055672133247</v>
      </c>
    </row>
    <row r="1206" spans="1:2">
      <c r="A1206" s="3" t="s">
        <v>1204</v>
      </c>
      <c r="B1206" s="3" t="str">
        <f>"5055672133254"</f>
        <v>5055672133254</v>
      </c>
    </row>
    <row r="1207" spans="1:2">
      <c r="A1207" s="3" t="s">
        <v>1205</v>
      </c>
      <c r="B1207" s="3" t="str">
        <f>"5055672133261"</f>
        <v>5055672133261</v>
      </c>
    </row>
    <row r="1208" spans="1:2">
      <c r="A1208" s="3" t="s">
        <v>1206</v>
      </c>
      <c r="B1208" s="3" t="str">
        <f>"5055672133278"</f>
        <v>5055672133278</v>
      </c>
    </row>
    <row r="1209" spans="1:2">
      <c r="A1209" s="3" t="s">
        <v>1207</v>
      </c>
      <c r="B1209" s="3" t="str">
        <f>"5055672133285"</f>
        <v>5055672133285</v>
      </c>
    </row>
    <row r="1210" spans="1:2">
      <c r="A1210" s="3" t="s">
        <v>1208</v>
      </c>
      <c r="B1210" s="3" t="str">
        <f>"5055672133292"</f>
        <v>5055672133292</v>
      </c>
    </row>
    <row r="1211" spans="1:2">
      <c r="A1211" s="3" t="s">
        <v>1209</v>
      </c>
      <c r="B1211" s="3" t="str">
        <f>"5055672133308"</f>
        <v>5055672133308</v>
      </c>
    </row>
    <row r="1212" spans="1:2">
      <c r="A1212" s="3" t="s">
        <v>1210</v>
      </c>
      <c r="B1212" s="3" t="str">
        <f>"5055672133315"</f>
        <v>5055672133315</v>
      </c>
    </row>
    <row r="1213" spans="1:2">
      <c r="A1213" s="3" t="s">
        <v>1211</v>
      </c>
      <c r="B1213" s="3" t="str">
        <f>"5055672133322"</f>
        <v>5055672133322</v>
      </c>
    </row>
    <row r="1214" spans="1:2">
      <c r="A1214" s="3" t="s">
        <v>1212</v>
      </c>
      <c r="B1214" s="3" t="str">
        <f>"5055672133339"</f>
        <v>5055672133339</v>
      </c>
    </row>
    <row r="1215" spans="1:2">
      <c r="A1215" s="3" t="s">
        <v>1213</v>
      </c>
      <c r="B1215" s="3" t="str">
        <f>"5055672133346"</f>
        <v>5055672133346</v>
      </c>
    </row>
    <row r="1216" spans="1:2">
      <c r="A1216" s="3" t="s">
        <v>1214</v>
      </c>
      <c r="B1216" s="3" t="str">
        <f>"5055672133353"</f>
        <v>5055672133353</v>
      </c>
    </row>
    <row r="1217" spans="1:2">
      <c r="A1217" s="3" t="s">
        <v>1215</v>
      </c>
      <c r="B1217" s="3" t="str">
        <f>"5055672133360"</f>
        <v>5055672133360</v>
      </c>
    </row>
    <row r="1218" spans="1:2">
      <c r="A1218" s="3" t="s">
        <v>1216</v>
      </c>
      <c r="B1218" s="3" t="str">
        <f>"5055672133377"</f>
        <v>5055672133377</v>
      </c>
    </row>
    <row r="1219" spans="1:2">
      <c r="A1219" s="3" t="s">
        <v>1217</v>
      </c>
      <c r="B1219" s="3" t="str">
        <f>"5055672133384"</f>
        <v>5055672133384</v>
      </c>
    </row>
    <row r="1220" spans="1:2">
      <c r="A1220" s="3" t="s">
        <v>1218</v>
      </c>
      <c r="B1220" s="3" t="str">
        <f>"5055672133391"</f>
        <v>5055672133391</v>
      </c>
    </row>
    <row r="1221" spans="1:2">
      <c r="A1221" s="3" t="s">
        <v>1219</v>
      </c>
      <c r="B1221" s="3" t="str">
        <f>"5055672133407"</f>
        <v>5055672133407</v>
      </c>
    </row>
    <row r="1222" spans="1:2">
      <c r="A1222" s="3" t="s">
        <v>1220</v>
      </c>
      <c r="B1222" s="3" t="str">
        <f>"5055672133414"</f>
        <v>5055672133414</v>
      </c>
    </row>
    <row r="1223" spans="1:2">
      <c r="A1223" s="3" t="s">
        <v>1221</v>
      </c>
      <c r="B1223" s="3" t="str">
        <f>"5055672133421"</f>
        <v>5055672133421</v>
      </c>
    </row>
    <row r="1224" spans="1:2">
      <c r="A1224" s="3" t="s">
        <v>1222</v>
      </c>
      <c r="B1224" s="3" t="str">
        <f>"5055672133438"</f>
        <v>5055672133438</v>
      </c>
    </row>
    <row r="1225" spans="1:2">
      <c r="A1225" s="3" t="s">
        <v>1223</v>
      </c>
      <c r="B1225" s="3" t="str">
        <f>"5055672133445"</f>
        <v>5055672133445</v>
      </c>
    </row>
    <row r="1226" spans="1:2">
      <c r="A1226" s="3" t="s">
        <v>1224</v>
      </c>
      <c r="B1226" s="3" t="str">
        <f>"5055672133452"</f>
        <v>5055672133452</v>
      </c>
    </row>
    <row r="1227" spans="1:2">
      <c r="A1227" s="3" t="s">
        <v>1225</v>
      </c>
      <c r="B1227" s="3" t="str">
        <f>"5055672133469"</f>
        <v>5055672133469</v>
      </c>
    </row>
    <row r="1228" spans="1:2">
      <c r="A1228" s="3" t="s">
        <v>1226</v>
      </c>
      <c r="B1228" s="3" t="str">
        <f>"5055672133476"</f>
        <v>5055672133476</v>
      </c>
    </row>
    <row r="1229" spans="1:2">
      <c r="A1229" s="3" t="s">
        <v>1227</v>
      </c>
      <c r="B1229" s="3" t="str">
        <f>"5055672133483"</f>
        <v>5055672133483</v>
      </c>
    </row>
    <row r="1230" spans="1:2">
      <c r="A1230" s="3" t="s">
        <v>1228</v>
      </c>
      <c r="B1230" s="3" t="str">
        <f>"5055672133490"</f>
        <v>5055672133490</v>
      </c>
    </row>
    <row r="1231" spans="1:2">
      <c r="A1231" s="3" t="s">
        <v>1229</v>
      </c>
      <c r="B1231" s="3" t="str">
        <f>"5055672133506"</f>
        <v>5055672133506</v>
      </c>
    </row>
    <row r="1232" spans="1:2">
      <c r="A1232" s="3" t="s">
        <v>1230</v>
      </c>
      <c r="B1232" s="3" t="str">
        <f>"5055672133513"</f>
        <v>5055672133513</v>
      </c>
    </row>
    <row r="1233" spans="1:2">
      <c r="A1233" s="3" t="s">
        <v>1231</v>
      </c>
      <c r="B1233" s="3" t="str">
        <f>"5055672133520"</f>
        <v>5055672133520</v>
      </c>
    </row>
    <row r="1234" spans="1:2">
      <c r="A1234" s="3" t="s">
        <v>1232</v>
      </c>
      <c r="B1234" s="3" t="str">
        <f>"5055672133537"</f>
        <v>5055672133537</v>
      </c>
    </row>
    <row r="1235" spans="1:2">
      <c r="A1235" s="3" t="s">
        <v>1233</v>
      </c>
      <c r="B1235" s="3" t="str">
        <f>"5055672133544"</f>
        <v>5055672133544</v>
      </c>
    </row>
    <row r="1236" spans="1:2">
      <c r="A1236" s="3" t="s">
        <v>1234</v>
      </c>
      <c r="B1236" s="3" t="str">
        <f>"5055672133551"</f>
        <v>5055672133551</v>
      </c>
    </row>
    <row r="1237" spans="1:2">
      <c r="A1237" s="3" t="s">
        <v>1235</v>
      </c>
      <c r="B1237" s="3" t="str">
        <f>"5055672133568"</f>
        <v>5055672133568</v>
      </c>
    </row>
    <row r="1238" spans="1:2">
      <c r="A1238" s="3" t="s">
        <v>1236</v>
      </c>
      <c r="B1238" s="3" t="str">
        <f>"5055672133575"</f>
        <v>5055672133575</v>
      </c>
    </row>
    <row r="1239" spans="1:2">
      <c r="A1239" s="3" t="s">
        <v>1237</v>
      </c>
      <c r="B1239" s="3" t="str">
        <f>"5055672133582"</f>
        <v>5055672133582</v>
      </c>
    </row>
    <row r="1240" spans="1:2">
      <c r="A1240" s="3" t="s">
        <v>1238</v>
      </c>
      <c r="B1240" s="3" t="str">
        <f>"5055672133599"</f>
        <v>5055672133599</v>
      </c>
    </row>
    <row r="1241" spans="1:2">
      <c r="A1241" s="3" t="s">
        <v>1239</v>
      </c>
      <c r="B1241" s="3" t="str">
        <f>"5055672133605"</f>
        <v>5055672133605</v>
      </c>
    </row>
    <row r="1242" spans="1:2">
      <c r="A1242" s="3" t="s">
        <v>1240</v>
      </c>
      <c r="B1242" s="3" t="str">
        <f>"5055672133612"</f>
        <v>5055672133612</v>
      </c>
    </row>
    <row r="1243" spans="1:2">
      <c r="A1243" s="3" t="s">
        <v>1241</v>
      </c>
      <c r="B1243" s="3" t="str">
        <f>"5055672133629"</f>
        <v>5055672133629</v>
      </c>
    </row>
    <row r="1244" spans="1:2">
      <c r="A1244" s="3" t="s">
        <v>1242</v>
      </c>
      <c r="B1244" s="3" t="str">
        <f>"5055672133636"</f>
        <v>5055672133636</v>
      </c>
    </row>
    <row r="1245" spans="1:2">
      <c r="A1245" s="3" t="s">
        <v>1243</v>
      </c>
      <c r="B1245" s="3" t="str">
        <f>"5055672133643"</f>
        <v>5055672133643</v>
      </c>
    </row>
    <row r="1246" spans="1:2">
      <c r="A1246" s="3" t="s">
        <v>1244</v>
      </c>
      <c r="B1246" s="3" t="str">
        <f>"5055672133650"</f>
        <v>5055672133650</v>
      </c>
    </row>
    <row r="1247" spans="1:2">
      <c r="A1247" s="3" t="s">
        <v>1245</v>
      </c>
      <c r="B1247" s="3" t="str">
        <f>"5055672133667"</f>
        <v>5055672133667</v>
      </c>
    </row>
    <row r="1248" spans="1:2">
      <c r="A1248" s="3" t="s">
        <v>1246</v>
      </c>
      <c r="B1248" s="3" t="str">
        <f>"5055672133674"</f>
        <v>5055672133674</v>
      </c>
    </row>
    <row r="1249" spans="1:2">
      <c r="A1249" s="3" t="s">
        <v>1247</v>
      </c>
      <c r="B1249" s="3" t="str">
        <f>"5055672133681"</f>
        <v>5055672133681</v>
      </c>
    </row>
    <row r="1250" spans="1:2">
      <c r="A1250" s="3" t="s">
        <v>1248</v>
      </c>
      <c r="B1250" s="3" t="str">
        <f>"5055672133698"</f>
        <v>5055672133698</v>
      </c>
    </row>
    <row r="1251" spans="1:2">
      <c r="A1251" s="3" t="s">
        <v>1249</v>
      </c>
      <c r="B1251" s="3" t="str">
        <f>"5055672133704"</f>
        <v>5055672133704</v>
      </c>
    </row>
    <row r="1252" spans="1:2">
      <c r="A1252" s="3" t="s">
        <v>1250</v>
      </c>
      <c r="B1252" s="3" t="str">
        <f>"5055672133711"</f>
        <v>5055672133711</v>
      </c>
    </row>
    <row r="1253" spans="1:2">
      <c r="A1253" s="3" t="s">
        <v>1251</v>
      </c>
      <c r="B1253" s="3" t="str">
        <f>"5055672133728"</f>
        <v>5055672133728</v>
      </c>
    </row>
    <row r="1254" spans="1:2">
      <c r="A1254" s="3" t="s">
        <v>1252</v>
      </c>
      <c r="B1254" s="3" t="str">
        <f>"5055672133735"</f>
        <v>5055672133735</v>
      </c>
    </row>
    <row r="1255" spans="1:2">
      <c r="A1255" s="3" t="s">
        <v>1253</v>
      </c>
      <c r="B1255" s="3" t="str">
        <f>"5055672133742"</f>
        <v>5055672133742</v>
      </c>
    </row>
    <row r="1256" spans="1:2">
      <c r="A1256" s="3" t="s">
        <v>1254</v>
      </c>
      <c r="B1256" s="3" t="str">
        <f>"5055672133759"</f>
        <v>5055672133759</v>
      </c>
    </row>
    <row r="1257" spans="1:2">
      <c r="A1257" s="3" t="s">
        <v>1255</v>
      </c>
      <c r="B1257" s="3" t="str">
        <f>"5055672133766"</f>
        <v>5055672133766</v>
      </c>
    </row>
    <row r="1258" spans="1:2">
      <c r="A1258" s="3" t="s">
        <v>1256</v>
      </c>
      <c r="B1258" s="3" t="str">
        <f>"5055672133773"</f>
        <v>5055672133773</v>
      </c>
    </row>
    <row r="1259" spans="1:2">
      <c r="A1259" s="3" t="s">
        <v>1257</v>
      </c>
      <c r="B1259" s="3" t="str">
        <f>"5055672133780"</f>
        <v>5055672133780</v>
      </c>
    </row>
    <row r="1260" spans="1:2">
      <c r="A1260" s="3" t="s">
        <v>1258</v>
      </c>
      <c r="B1260" s="3" t="str">
        <f>"5055672133797"</f>
        <v>5055672133797</v>
      </c>
    </row>
    <row r="1261" spans="1:2">
      <c r="A1261" s="3" t="s">
        <v>1259</v>
      </c>
      <c r="B1261" s="3" t="str">
        <f>"5055672133803"</f>
        <v>5055672133803</v>
      </c>
    </row>
    <row r="1262" spans="1:2">
      <c r="A1262" s="3" t="s">
        <v>1260</v>
      </c>
      <c r="B1262" s="3" t="str">
        <f>"5055672133810"</f>
        <v>5055672133810</v>
      </c>
    </row>
    <row r="1263" spans="1:2">
      <c r="A1263" s="3" t="s">
        <v>1261</v>
      </c>
      <c r="B1263" s="3" t="str">
        <f>"5055672133827"</f>
        <v>5055672133827</v>
      </c>
    </row>
    <row r="1264" spans="1:2">
      <c r="A1264" s="3" t="s">
        <v>1262</v>
      </c>
      <c r="B1264" s="3" t="str">
        <f>"5055672133834"</f>
        <v>5055672133834</v>
      </c>
    </row>
    <row r="1265" spans="1:2">
      <c r="A1265" s="3" t="s">
        <v>1263</v>
      </c>
      <c r="B1265" s="3" t="str">
        <f>"5055672133841"</f>
        <v>5055672133841</v>
      </c>
    </row>
    <row r="1266" spans="1:2">
      <c r="A1266" s="3" t="s">
        <v>1264</v>
      </c>
      <c r="B1266" s="3" t="str">
        <f>"5055672133858"</f>
        <v>5055672133858</v>
      </c>
    </row>
    <row r="1267" spans="1:2">
      <c r="A1267" s="3" t="s">
        <v>1265</v>
      </c>
      <c r="B1267" s="3" t="str">
        <f>"5055672133865"</f>
        <v>5055672133865</v>
      </c>
    </row>
    <row r="1268" spans="1:2">
      <c r="A1268" s="3" t="s">
        <v>1266</v>
      </c>
      <c r="B1268" s="3" t="str">
        <f>"5055672133872"</f>
        <v>5055672133872</v>
      </c>
    </row>
    <row r="1269" spans="1:2">
      <c r="A1269" s="3" t="s">
        <v>1267</v>
      </c>
      <c r="B1269" s="3" t="str">
        <f>"5055672133889"</f>
        <v>5055672133889</v>
      </c>
    </row>
    <row r="1270" spans="1:2">
      <c r="A1270" s="3" t="s">
        <v>1268</v>
      </c>
      <c r="B1270" s="3" t="str">
        <f>"5055672133896"</f>
        <v>5055672133896</v>
      </c>
    </row>
    <row r="1271" spans="1:2">
      <c r="A1271" s="3" t="s">
        <v>1269</v>
      </c>
      <c r="B1271" s="3" t="str">
        <f>"5055672133902"</f>
        <v>5055672133902</v>
      </c>
    </row>
    <row r="1272" spans="1:2">
      <c r="A1272" s="3" t="s">
        <v>1270</v>
      </c>
      <c r="B1272" s="3" t="str">
        <f>"5055672133919"</f>
        <v>5055672133919</v>
      </c>
    </row>
    <row r="1273" spans="1:2">
      <c r="A1273" s="3" t="s">
        <v>1271</v>
      </c>
      <c r="B1273" s="3" t="str">
        <f>"5055672133926"</f>
        <v>5055672133926</v>
      </c>
    </row>
    <row r="1274" spans="1:2">
      <c r="A1274" s="3" t="s">
        <v>1272</v>
      </c>
      <c r="B1274" s="3" t="str">
        <f>"5055672133933"</f>
        <v>5055672133933</v>
      </c>
    </row>
    <row r="1275" spans="1:2">
      <c r="A1275" s="3" t="s">
        <v>1273</v>
      </c>
      <c r="B1275" s="3" t="str">
        <f>"5055672133940"</f>
        <v>5055672133940</v>
      </c>
    </row>
    <row r="1276" spans="1:2">
      <c r="A1276" s="3" t="s">
        <v>1274</v>
      </c>
      <c r="B1276" s="3" t="str">
        <f>"5055672133957"</f>
        <v>5055672133957</v>
      </c>
    </row>
    <row r="1277" spans="1:2">
      <c r="A1277" s="3" t="s">
        <v>1275</v>
      </c>
      <c r="B1277" s="3" t="str">
        <f>"5055672133964"</f>
        <v>5055672133964</v>
      </c>
    </row>
    <row r="1278" spans="1:2">
      <c r="A1278" s="3" t="s">
        <v>1276</v>
      </c>
      <c r="B1278" s="3" t="str">
        <f>"5055672133971"</f>
        <v>5055672133971</v>
      </c>
    </row>
    <row r="1279" spans="1:2">
      <c r="A1279" s="3" t="s">
        <v>1277</v>
      </c>
      <c r="B1279" s="3" t="str">
        <f>"5055672133988"</f>
        <v>5055672133988</v>
      </c>
    </row>
    <row r="1280" spans="1:2">
      <c r="A1280" s="3" t="s">
        <v>1278</v>
      </c>
      <c r="B1280" s="3" t="str">
        <f>"5055672133995"</f>
        <v>5055672133995</v>
      </c>
    </row>
    <row r="1281" spans="1:2">
      <c r="A1281" s="3" t="s">
        <v>1279</v>
      </c>
      <c r="B1281" s="3" t="str">
        <f>"5055672134008"</f>
        <v>5055672134008</v>
      </c>
    </row>
    <row r="1282" spans="1:2">
      <c r="A1282" s="3" t="s">
        <v>1280</v>
      </c>
      <c r="B1282" s="3" t="str">
        <f>"5055672134015"</f>
        <v>5055672134015</v>
      </c>
    </row>
    <row r="1283" spans="1:2">
      <c r="A1283" s="3" t="s">
        <v>1281</v>
      </c>
      <c r="B1283" s="3" t="str">
        <f>"5055672134022"</f>
        <v>5055672134022</v>
      </c>
    </row>
    <row r="1284" spans="1:2">
      <c r="A1284" s="3" t="s">
        <v>1282</v>
      </c>
      <c r="B1284" s="3" t="str">
        <f>"5055672134039"</f>
        <v>5055672134039</v>
      </c>
    </row>
    <row r="1285" spans="1:2">
      <c r="A1285" s="3" t="s">
        <v>1283</v>
      </c>
      <c r="B1285" s="3" t="str">
        <f>"5055672134046"</f>
        <v>5055672134046</v>
      </c>
    </row>
    <row r="1286" spans="1:2">
      <c r="A1286" s="3" t="s">
        <v>1284</v>
      </c>
      <c r="B1286" s="3" t="str">
        <f>"5055672134053"</f>
        <v>5055672134053</v>
      </c>
    </row>
    <row r="1287" spans="1:2">
      <c r="A1287" s="3" t="s">
        <v>1285</v>
      </c>
      <c r="B1287" s="3" t="str">
        <f>"5055672134060"</f>
        <v>5055672134060</v>
      </c>
    </row>
    <row r="1288" spans="1:2">
      <c r="A1288" s="3" t="s">
        <v>1286</v>
      </c>
      <c r="B1288" s="3" t="str">
        <f>"5055672134077"</f>
        <v>5055672134077</v>
      </c>
    </row>
    <row r="1289" spans="1:2">
      <c r="A1289" s="3" t="s">
        <v>1287</v>
      </c>
      <c r="B1289" s="3" t="str">
        <f>"5055672134084"</f>
        <v>5055672134084</v>
      </c>
    </row>
    <row r="1290" spans="1:2">
      <c r="A1290" s="3" t="s">
        <v>1288</v>
      </c>
      <c r="B1290" s="3" t="str">
        <f>"5055672134091"</f>
        <v>5055672134091</v>
      </c>
    </row>
    <row r="1291" spans="1:2">
      <c r="A1291" s="3" t="s">
        <v>1289</v>
      </c>
      <c r="B1291" s="3" t="str">
        <f>"5055672134107"</f>
        <v>5055672134107</v>
      </c>
    </row>
    <row r="1292" spans="1:2">
      <c r="A1292" s="3" t="s">
        <v>1290</v>
      </c>
      <c r="B1292" s="3" t="str">
        <f>"5055672134114"</f>
        <v>5055672134114</v>
      </c>
    </row>
    <row r="1293" spans="1:2">
      <c r="A1293" s="3" t="s">
        <v>1291</v>
      </c>
      <c r="B1293" s="3" t="str">
        <f>"5055672134121"</f>
        <v>5055672134121</v>
      </c>
    </row>
    <row r="1294" spans="1:2">
      <c r="A1294" s="3" t="s">
        <v>1292</v>
      </c>
      <c r="B1294" s="3" t="str">
        <f>"5055672134138"</f>
        <v>5055672134138</v>
      </c>
    </row>
    <row r="1295" spans="1:2">
      <c r="A1295" s="3" t="s">
        <v>1293</v>
      </c>
      <c r="B1295" s="3" t="str">
        <f>"5055672134145"</f>
        <v>5055672134145</v>
      </c>
    </row>
    <row r="1296" spans="1:2">
      <c r="A1296" s="3" t="s">
        <v>1294</v>
      </c>
      <c r="B1296" s="3" t="str">
        <f>"5055672134152"</f>
        <v>5055672134152</v>
      </c>
    </row>
    <row r="1297" spans="1:2">
      <c r="A1297" s="3" t="s">
        <v>1295</v>
      </c>
      <c r="B1297" s="3" t="str">
        <f>"5055672134169"</f>
        <v>5055672134169</v>
      </c>
    </row>
    <row r="1298" spans="1:2">
      <c r="A1298" s="3" t="s">
        <v>1296</v>
      </c>
      <c r="B1298" s="3" t="str">
        <f>"5055672134176"</f>
        <v>5055672134176</v>
      </c>
    </row>
    <row r="1299" spans="1:2">
      <c r="A1299" s="3" t="s">
        <v>1297</v>
      </c>
      <c r="B1299" s="3" t="str">
        <f>"5055672134183"</f>
        <v>5055672134183</v>
      </c>
    </row>
    <row r="1300" spans="1:2">
      <c r="A1300" s="2" t="s">
        <v>1298</v>
      </c>
      <c r="B1300" s="2" t="str">
        <f>"5055672134190"</f>
        <v>5055672134190</v>
      </c>
    </row>
    <row r="1301" spans="1:2">
      <c r="A1301" s="3" t="s">
        <v>1299</v>
      </c>
      <c r="B1301" s="3" t="str">
        <f>"5055672134206"</f>
        <v>5055672134206</v>
      </c>
    </row>
    <row r="1302" spans="1:2">
      <c r="A1302" s="2" t="s">
        <v>1300</v>
      </c>
      <c r="B1302" s="2" t="str">
        <f>"5055672134213"</f>
        <v>5055672134213</v>
      </c>
    </row>
    <row r="1303" spans="1:2">
      <c r="A1303" s="3" t="s">
        <v>1301</v>
      </c>
      <c r="B1303" s="3" t="str">
        <f>"5055672134220"</f>
        <v>5055672134220</v>
      </c>
    </row>
    <row r="1304" spans="1:2">
      <c r="A1304" s="2" t="s">
        <v>1302</v>
      </c>
      <c r="B1304" s="2" t="str">
        <f>"5055672134237"</f>
        <v>5055672134237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3c4542a-4ca2-423a-afb5-c133b474d5f2">
      <UserInfo>
        <DisplayName>Garry Holmes</DisplayName>
        <AccountId>54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9E7D34BA45F408D722524E51F216F" ma:contentTypeVersion="4" ma:contentTypeDescription="Create a new document." ma:contentTypeScope="" ma:versionID="c90fae5eb784714aebfc50a5503f8299">
  <xsd:schema xmlns:xsd="http://www.w3.org/2001/XMLSchema" xmlns:xs="http://www.w3.org/2001/XMLSchema" xmlns:p="http://schemas.microsoft.com/office/2006/metadata/properties" xmlns:ns2="c065ccdb-c7cc-42b9-b061-98eb2477f8d1" xmlns:ns3="f3c4542a-4ca2-423a-afb5-c133b474d5f2" targetNamespace="http://schemas.microsoft.com/office/2006/metadata/properties" ma:root="true" ma:fieldsID="bcb5d780ba58e6384a9f9b5ba7c58637" ns2:_="" ns3:_="">
    <xsd:import namespace="c065ccdb-c7cc-42b9-b061-98eb2477f8d1"/>
    <xsd:import namespace="f3c4542a-4ca2-423a-afb5-c133b474d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5ccdb-c7cc-42b9-b061-98eb2477f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4542a-4ca2-423a-afb5-c133b474d5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1F8FA-EA71-48CD-9760-CB0331918EE3}"/>
</file>

<file path=customXml/itemProps2.xml><?xml version="1.0" encoding="utf-8"?>
<ds:datastoreItem xmlns:ds="http://schemas.openxmlformats.org/officeDocument/2006/customXml" ds:itemID="{4257C04D-1FE5-488D-8862-F1B10CC4C663}"/>
</file>

<file path=customXml/itemProps3.xml><?xml version="1.0" encoding="utf-8"?>
<ds:datastoreItem xmlns:ds="http://schemas.openxmlformats.org/officeDocument/2006/customXml" ds:itemID="{72AF75C8-1D01-4B79-9E32-8EC87C8D1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Shaun Wallace</cp:lastModifiedBy>
  <cp:revision/>
  <dcterms:created xsi:type="dcterms:W3CDTF">2022-07-25T08:17:27Z</dcterms:created>
  <dcterms:modified xsi:type="dcterms:W3CDTF">2022-07-26T13:50:19Z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0x0101002059E7D34BA45F408D722524E51F216F</vt:lpwstr>
  </property>
</Properties>
</file>